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BER\Dropbox\AuditX\Herramienta SGC\Auditool\6. Recursos\"/>
    </mc:Choice>
  </mc:AlternateContent>
  <xr:revisionPtr revIDLastSave="0" documentId="13_ncr:1_{4DA2F71E-011E-4445-AF99-A122487AFC9E}" xr6:coauthVersionLast="47" xr6:coauthVersionMax="47" xr10:uidLastSave="{00000000-0000-0000-0000-000000000000}"/>
  <bookViews>
    <workbookView xWindow="-120" yWindow="-120" windowWidth="29040" windowHeight="15720" xr2:uid="{113DD433-A545-45A8-A3A4-CCF016BD660E}"/>
  </bookViews>
  <sheets>
    <sheet name="Cuestionario Recurs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" i="1" l="1"/>
  <c r="B95" i="1"/>
  <c r="B94" i="1"/>
  <c r="B93" i="1"/>
  <c r="B92" i="1"/>
  <c r="J91" i="1"/>
  <c r="B91" i="1"/>
  <c r="M87" i="1"/>
  <c r="L87" i="1"/>
  <c r="K87" i="1"/>
  <c r="J87" i="1"/>
  <c r="I87" i="1"/>
  <c r="M86" i="1"/>
  <c r="L86" i="1"/>
  <c r="K86" i="1"/>
  <c r="J86" i="1"/>
  <c r="I86" i="1"/>
  <c r="M85" i="1"/>
  <c r="L85" i="1"/>
  <c r="K85" i="1"/>
  <c r="J85" i="1"/>
  <c r="I85" i="1"/>
  <c r="M84" i="1"/>
  <c r="L84" i="1"/>
  <c r="K84" i="1"/>
  <c r="J84" i="1"/>
  <c r="I84" i="1"/>
  <c r="M83" i="1"/>
  <c r="L83" i="1"/>
  <c r="K83" i="1"/>
  <c r="J83" i="1"/>
  <c r="I83" i="1"/>
  <c r="M82" i="1"/>
  <c r="L82" i="1"/>
  <c r="K82" i="1"/>
  <c r="J82" i="1"/>
  <c r="I82" i="1"/>
  <c r="M81" i="1"/>
  <c r="L81" i="1"/>
  <c r="K81" i="1"/>
  <c r="J81" i="1"/>
  <c r="I81" i="1"/>
  <c r="M79" i="1"/>
  <c r="L79" i="1"/>
  <c r="K79" i="1"/>
  <c r="J79" i="1"/>
  <c r="I79" i="1"/>
  <c r="M78" i="1"/>
  <c r="L78" i="1"/>
  <c r="K78" i="1"/>
  <c r="J78" i="1"/>
  <c r="I78" i="1"/>
  <c r="Z76" i="1"/>
  <c r="AA76" i="1" s="1"/>
  <c r="N76" i="1"/>
  <c r="M75" i="1"/>
  <c r="L75" i="1"/>
  <c r="K75" i="1"/>
  <c r="J75" i="1"/>
  <c r="I75" i="1"/>
  <c r="M74" i="1"/>
  <c r="M70" i="1" s="1"/>
  <c r="M95" i="1" s="1"/>
  <c r="L74" i="1"/>
  <c r="K74" i="1"/>
  <c r="J74" i="1"/>
  <c r="I74" i="1"/>
  <c r="M73" i="1"/>
  <c r="L73" i="1"/>
  <c r="K73" i="1"/>
  <c r="J73" i="1"/>
  <c r="J70" i="1" s="1"/>
  <c r="J95" i="1" s="1"/>
  <c r="I73" i="1"/>
  <c r="I70" i="1" s="1"/>
  <c r="I95" i="1" s="1"/>
  <c r="M72" i="1"/>
  <c r="L72" i="1"/>
  <c r="K72" i="1"/>
  <c r="J72" i="1"/>
  <c r="I72" i="1"/>
  <c r="Z70" i="1"/>
  <c r="N70" i="1"/>
  <c r="K70" i="1"/>
  <c r="K95" i="1" s="1"/>
  <c r="M69" i="1"/>
  <c r="L69" i="1"/>
  <c r="L68" i="1" s="1"/>
  <c r="K69" i="1"/>
  <c r="K68" i="1" s="1"/>
  <c r="J69" i="1"/>
  <c r="I69" i="1"/>
  <c r="I68" i="1" s="1"/>
  <c r="I94" i="1" s="1"/>
  <c r="Z68" i="1"/>
  <c r="N68" i="1"/>
  <c r="M68" i="1"/>
  <c r="J68" i="1"/>
  <c r="M67" i="1"/>
  <c r="L67" i="1"/>
  <c r="K67" i="1"/>
  <c r="J67" i="1"/>
  <c r="I67" i="1"/>
  <c r="M66" i="1"/>
  <c r="L66" i="1"/>
  <c r="K66" i="1"/>
  <c r="J66" i="1"/>
  <c r="I66" i="1"/>
  <c r="M65" i="1"/>
  <c r="L65" i="1"/>
  <c r="K65" i="1"/>
  <c r="J65" i="1"/>
  <c r="I65" i="1"/>
  <c r="M64" i="1"/>
  <c r="L64" i="1"/>
  <c r="K64" i="1"/>
  <c r="J64" i="1"/>
  <c r="I64" i="1"/>
  <c r="M63" i="1"/>
  <c r="M56" i="1" s="1"/>
  <c r="M93" i="1" s="1"/>
  <c r="L63" i="1"/>
  <c r="K63" i="1"/>
  <c r="J63" i="1"/>
  <c r="I63" i="1"/>
  <c r="M62" i="1"/>
  <c r="L62" i="1"/>
  <c r="K62" i="1"/>
  <c r="J62" i="1"/>
  <c r="J56" i="1" s="1"/>
  <c r="J93" i="1" s="1"/>
  <c r="I62" i="1"/>
  <c r="M61" i="1"/>
  <c r="L61" i="1"/>
  <c r="K61" i="1"/>
  <c r="J61" i="1"/>
  <c r="I61" i="1"/>
  <c r="M60" i="1"/>
  <c r="L60" i="1"/>
  <c r="L56" i="1" s="1"/>
  <c r="L93" i="1" s="1"/>
  <c r="K60" i="1"/>
  <c r="J60" i="1"/>
  <c r="I60" i="1"/>
  <c r="M58" i="1"/>
  <c r="M94" i="1" s="1"/>
  <c r="L58" i="1"/>
  <c r="L94" i="1" s="1"/>
  <c r="K58" i="1"/>
  <c r="K94" i="1" s="1"/>
  <c r="J58" i="1"/>
  <c r="J94" i="1" s="1"/>
  <c r="I58" i="1"/>
  <c r="I56" i="1" s="1"/>
  <c r="I93" i="1" s="1"/>
  <c r="M57" i="1"/>
  <c r="L57" i="1"/>
  <c r="K57" i="1"/>
  <c r="J57" i="1"/>
  <c r="I57" i="1"/>
  <c r="Z56" i="1"/>
  <c r="N56" i="1"/>
  <c r="M55" i="1"/>
  <c r="L55" i="1"/>
  <c r="K55" i="1"/>
  <c r="J55" i="1"/>
  <c r="I55" i="1"/>
  <c r="M54" i="1"/>
  <c r="L54" i="1"/>
  <c r="K54" i="1"/>
  <c r="J54" i="1"/>
  <c r="I54" i="1"/>
  <c r="M52" i="1"/>
  <c r="L52" i="1"/>
  <c r="K52" i="1"/>
  <c r="J52" i="1"/>
  <c r="I52" i="1"/>
  <c r="M51" i="1"/>
  <c r="L51" i="1"/>
  <c r="K51" i="1"/>
  <c r="J51" i="1"/>
  <c r="I51" i="1"/>
  <c r="M50" i="1"/>
  <c r="L50" i="1"/>
  <c r="K50" i="1"/>
  <c r="J50" i="1"/>
  <c r="I50" i="1"/>
  <c r="M49" i="1"/>
  <c r="L49" i="1"/>
  <c r="K49" i="1"/>
  <c r="J49" i="1"/>
  <c r="I49" i="1"/>
  <c r="M48" i="1"/>
  <c r="L48" i="1"/>
  <c r="K48" i="1"/>
  <c r="J48" i="1"/>
  <c r="I48" i="1"/>
  <c r="M47" i="1"/>
  <c r="L47" i="1"/>
  <c r="K47" i="1"/>
  <c r="J47" i="1"/>
  <c r="I47" i="1"/>
  <c r="M45" i="1"/>
  <c r="L45" i="1"/>
  <c r="K45" i="1"/>
  <c r="J45" i="1"/>
  <c r="I45" i="1"/>
  <c r="M44" i="1"/>
  <c r="L44" i="1"/>
  <c r="K44" i="1"/>
  <c r="J44" i="1"/>
  <c r="I44" i="1"/>
  <c r="M43" i="1"/>
  <c r="L43" i="1"/>
  <c r="K43" i="1"/>
  <c r="J43" i="1"/>
  <c r="I43" i="1"/>
  <c r="M42" i="1"/>
  <c r="L42" i="1"/>
  <c r="K42" i="1"/>
  <c r="J42" i="1"/>
  <c r="I42" i="1"/>
  <c r="M41" i="1"/>
  <c r="L41" i="1"/>
  <c r="K41" i="1"/>
  <c r="J41" i="1"/>
  <c r="I41" i="1"/>
  <c r="M40" i="1"/>
  <c r="L40" i="1"/>
  <c r="K40" i="1"/>
  <c r="J40" i="1"/>
  <c r="I40" i="1"/>
  <c r="Z38" i="1"/>
  <c r="N38" i="1"/>
  <c r="M37" i="1"/>
  <c r="M36" i="1" s="1"/>
  <c r="M91" i="1" s="1"/>
  <c r="L37" i="1"/>
  <c r="K37" i="1"/>
  <c r="K36" i="1" s="1"/>
  <c r="K91" i="1" s="1"/>
  <c r="J37" i="1"/>
  <c r="I37" i="1"/>
  <c r="I36" i="1" s="1"/>
  <c r="I91" i="1" s="1"/>
  <c r="Z36" i="1"/>
  <c r="N36" i="1"/>
  <c r="L36" i="1"/>
  <c r="L91" i="1" s="1"/>
  <c r="J36" i="1"/>
  <c r="AA38" i="1" l="1"/>
  <c r="AA56" i="1"/>
  <c r="AA70" i="1"/>
  <c r="AA36" i="1"/>
  <c r="I38" i="1"/>
  <c r="I92" i="1" s="1"/>
  <c r="I97" i="1" s="1"/>
  <c r="M38" i="1"/>
  <c r="M92" i="1" s="1"/>
  <c r="M97" i="1" s="1"/>
  <c r="K76" i="1"/>
  <c r="K96" i="1" s="1"/>
  <c r="I76" i="1"/>
  <c r="I96" i="1" s="1"/>
  <c r="L76" i="1"/>
  <c r="L96" i="1" s="1"/>
  <c r="J76" i="1"/>
  <c r="J96" i="1" s="1"/>
  <c r="M76" i="1"/>
  <c r="M96" i="1" s="1"/>
  <c r="K56" i="1"/>
  <c r="K93" i="1" s="1"/>
  <c r="L38" i="1"/>
  <c r="L92" i="1" s="1"/>
  <c r="L97" i="1" s="1"/>
  <c r="J38" i="1"/>
  <c r="J92" i="1" s="1"/>
  <c r="J97" i="1" s="1"/>
  <c r="K38" i="1"/>
  <c r="K92" i="1" s="1"/>
  <c r="K97" i="1" s="1"/>
  <c r="L70" i="1"/>
  <c r="L95" i="1" s="1"/>
  <c r="AA68" i="1"/>
  <c r="L102" i="1" l="1"/>
</calcChain>
</file>

<file path=xl/sharedStrings.xml><?xml version="1.0" encoding="utf-8"?>
<sst xmlns="http://schemas.openxmlformats.org/spreadsheetml/2006/main" count="243" uniqueCount="145">
  <si>
    <t>CHECKLIST SOBRE EL COMPONENTE RECURSOS</t>
  </si>
  <si>
    <t>Entidad (o cliente):</t>
  </si>
  <si>
    <t xml:space="preserve">ID. </t>
  </si>
  <si>
    <t>Periodo de auditoría de: 1/01/2022</t>
  </si>
  <si>
    <t>Hasta: 31/12/2022</t>
  </si>
  <si>
    <t>Referencia</t>
  </si>
  <si>
    <t>Preparado por:</t>
  </si>
  <si>
    <t>Revisado por:</t>
  </si>
  <si>
    <t>Supervisado por:</t>
  </si>
  <si>
    <t>Aprobado por:</t>
  </si>
  <si>
    <t>OBJETIVO</t>
  </si>
  <si>
    <t>Diseñar, implementar y operar un sistema de gestión de calidad para las auditorías o revisiones de estados financieros, u otros encargos de aseguramiento o servicios relacionados para la aplicación de procedimientos de gestión de calidad, que proporcionen la seguridad de que:
a) La firma de auditoría, junto con todo su personal, cumple con las normas profesionales y requerimientos legales.
b) El informe emitido por el auditor encargado representa la opinión condensada de toda la firma, por lo tanto, es adecuado en función de las circunstancias.</t>
  </si>
  <si>
    <t>APLICACIÓN Y CUMPLIMIENTO</t>
  </si>
  <si>
    <t>Se deberán cumplir todos los requerimientos de la NIGC, a menos que no sea aplicable debido a la naturaleza y circunstancias de la firma o encargo. Además, la persona con la responsabilidad final y de rendición de cuentas deberá tener el conocimiento de la NIGC, la guía de aplicación y otro material explicativo.</t>
  </si>
  <si>
    <t>GUÍA PARA EL DILIGENCIAMIENTO</t>
  </si>
  <si>
    <t>COLUMNA B →</t>
  </si>
  <si>
    <t>Visualice el listado de requerimientos referentes al proceso de valoración de riesgos</t>
  </si>
  <si>
    <t>COLUMNA C y D →</t>
  </si>
  <si>
    <r>
      <t xml:space="preserve">En la columna "CUMPLE" podrá determinar "SI" o "NO" cumple con los requerimientos, escribiendo "X" en la columna correspondiente, de tal manera que permita realizar un diagnóstico del cumplimiento en la </t>
    </r>
    <r>
      <rPr>
        <b/>
        <sz val="10"/>
        <rFont val="Arial"/>
        <family val="2"/>
      </rPr>
      <t>columna I</t>
    </r>
    <r>
      <rPr>
        <sz val="10"/>
        <rFont val="Arial"/>
        <family val="2"/>
      </rPr>
      <t xml:space="preserve">, o establecer un tratamiento en la </t>
    </r>
    <r>
      <rPr>
        <b/>
        <sz val="10"/>
        <rFont val="Arial"/>
        <family val="2"/>
      </rPr>
      <t>columna J</t>
    </r>
  </si>
  <si>
    <t>COLUMNA E y F →</t>
  </si>
  <si>
    <t>Si en la columna "CUMPLE" de la columna C y D tiene una X en "SI", este espacio se deja en blanco; pero si tiene una X en "NO", se analiza ese "NO" sobre como se cumpliría si con "ASESORIA" o con "TECNOLOGIA" y se coloca la X en la columna que corresponda de acuerdo al análisis, lo cual, alimentará las columnas de inversión en tecnología o sin tecnología automáticamente</t>
  </si>
  <si>
    <t>SUFICIENCIA DE LOS CONTROLES</t>
  </si>
  <si>
    <t>COLUMNA M →</t>
  </si>
  <si>
    <t>En la columna "SEGUIMIENTO" se coloca una X an "SI" o en "NO" de acuerdo al complimiento del Plan de Accion.</t>
  </si>
  <si>
    <t>CUMPLE</t>
  </si>
  <si>
    <t>COLUMNA N-Y →</t>
  </si>
  <si>
    <t>En las columnas "ÁREAS" se colocan los nombres de las areas responsables de velar por este requerimiento</t>
  </si>
  <si>
    <t>CUMPLE PARCIAL</t>
  </si>
  <si>
    <t>Debe asignar una X debajo en la misma columna del area responsable del control que trata el numeral del requerimiento</t>
  </si>
  <si>
    <t>NO CUMPLE</t>
  </si>
  <si>
    <t>COLUMNA Z →</t>
  </si>
  <si>
    <t>En la columna "RESPONSABLES" se coloca el nombre del area responsable que se marco con la X.</t>
  </si>
  <si>
    <t>COLUMNA AA →</t>
  </si>
  <si>
    <t>En la columna "ESTADO" coloque manualmente un numero del 0 al 2 de acuerdo a los criterios de la "SUFICIENCIA DE LOS CONTROLES", cuadro que se encuentra en la parte superior de la tabla.</t>
  </si>
  <si>
    <t>COLUMNA AB →</t>
  </si>
  <si>
    <t>En la columna "PLAN DE ACCION" se hace un resumen de la forma de cumplimiento o del plan de acción</t>
  </si>
  <si>
    <t>COLUMNA AC →</t>
  </si>
  <si>
    <t>En la columna "FECHA" se coloca la fecha de cumplimiento del Plan de Accion.</t>
  </si>
  <si>
    <t>NUMERAL</t>
  </si>
  <si>
    <t>REQUERIMIENTO</t>
  </si>
  <si>
    <t>FECHA DE EVALUACIÓN</t>
  </si>
  <si>
    <t>PLAN DE ACCIÓN</t>
  </si>
  <si>
    <t>ÁREAS</t>
  </si>
  <si>
    <t>RESPONSABLES</t>
  </si>
  <si>
    <t>ESTADO</t>
  </si>
  <si>
    <t>FECHA</t>
  </si>
  <si>
    <t>Área ejemplo</t>
  </si>
  <si>
    <t>Área ejemplo No. 2</t>
  </si>
  <si>
    <t xml:space="preserve"> CUMPLE</t>
  </si>
  <si>
    <t>ASESORÍA</t>
  </si>
  <si>
    <t>TECNOLOGÍA</t>
  </si>
  <si>
    <t>SEGUIMIENTO</t>
  </si>
  <si>
    <t>DIAGNÓSTICO</t>
  </si>
  <si>
    <t>TRATAMIENTO PROPUESTO</t>
  </si>
  <si>
    <t>SIN INVERSIÓN EN TECNOLOGÍA</t>
  </si>
  <si>
    <t>CON INVERSIÓN EN TECNOLOGIA</t>
  </si>
  <si>
    <t>SI</t>
  </si>
  <si>
    <t>NO</t>
  </si>
  <si>
    <t>FECHA:</t>
  </si>
  <si>
    <t>1.</t>
  </si>
  <si>
    <t>RECURSOS</t>
  </si>
  <si>
    <t>1.1</t>
  </si>
  <si>
    <t>Se establecen los recursos finacieros para la obtención, desarrollo y mantenimiento de los recursos humanos, tecnológicos e intelectuales</t>
  </si>
  <si>
    <t>X</t>
  </si>
  <si>
    <t>Juan Pérez</t>
  </si>
  <si>
    <t>Descripción del plan de acción</t>
  </si>
  <si>
    <t>2.</t>
  </si>
  <si>
    <t>RECURSOS HUMANOS</t>
  </si>
  <si>
    <t>2.1</t>
  </si>
  <si>
    <t>Se establecen políticas y procedimientos para la contratación, desarrollo y retención del personal sobre:</t>
  </si>
  <si>
    <t>Maria Morales</t>
  </si>
  <si>
    <t xml:space="preserve">a. El reclutamiento de personas que tengan o puedan desarrollar las competencias </t>
  </si>
  <si>
    <t>b. El programa de formación para las competencias del personal enfocado en el desarrollo profesional continuo</t>
  </si>
  <si>
    <t>c. Los mecanismos de evaluación y su periodicidad</t>
  </si>
  <si>
    <t>d. La compensación, promoción e incentivos, para todo el personal, relacionados al sistema de gestión de calidad de la firma</t>
  </si>
  <si>
    <t>2.2</t>
  </si>
  <si>
    <t>Se realizan evaluaciones y retroalimentaciones oportunas con el fin de promover el desarrollo continuo</t>
  </si>
  <si>
    <t>2.3</t>
  </si>
  <si>
    <t>Se reconocen los comportamientos positivos del personal a través de compensación, incentivos o promoción</t>
  </si>
  <si>
    <t>2.4</t>
  </si>
  <si>
    <t>Si se presentan acciones o comportamientos negativos hacia la calidad, se realizan las siguientes acciones:</t>
  </si>
  <si>
    <t>• Capacitación u otro desarrollo profesional</t>
  </si>
  <si>
    <t>• Considerar el efecto que puede ocasionar en la evaluación, compensación, promoción o incentivos</t>
  </si>
  <si>
    <t>x</t>
  </si>
  <si>
    <t>• Acción disciplinaria</t>
  </si>
  <si>
    <t>2.5</t>
  </si>
  <si>
    <t>Se establece si los recursos son adecuados, suficientes y apropiados de acuerdo con las políticas y procedimientos</t>
  </si>
  <si>
    <t>2.6</t>
  </si>
  <si>
    <t>El equipo del encargo, así como expertos externos o auditores internos cuentan con la competencias y capacidad adecuada, incluyendo el tiempo suficiente para la realización del encargo</t>
  </si>
  <si>
    <t>2.7</t>
  </si>
  <si>
    <t>Se diseñan e implementan respuestas para determinar la competencia y capacidad de los miembros del equipo del encargo</t>
  </si>
  <si>
    <t>2.8</t>
  </si>
  <si>
    <t>Se establecen políticas y procedimientos con respecto a las competencias y capacidades de los miembros sobre:</t>
  </si>
  <si>
    <t>• La información que puede ser obtenida y los factores a considerar para determinar si cuentan con la competencia y capacidad adecuada</t>
  </si>
  <si>
    <t>• Cómo resolver inquietudes o dudas sobre la competencia y capacidades de los miembros del equipo, incluyendo miembros de otra firma o proveedores de servicios</t>
  </si>
  <si>
    <t>3.</t>
  </si>
  <si>
    <t>RECURSOS TECNOLÓGICOS</t>
  </si>
  <si>
    <t>3.1</t>
  </si>
  <si>
    <t>Se cuenta con recursos tecnológicos como aplicaciones de TI para la realización de una función específica</t>
  </si>
  <si>
    <t>3.2</t>
  </si>
  <si>
    <t>La infraestructura de TI está compuesta por sistemas operativos, bases de datos, hardware y software relacionados</t>
  </si>
  <si>
    <t>3.3</t>
  </si>
  <si>
    <t>Se utilizan recursos tecnológicos para el diseño, implementación y operación del sistema de gestión de calidad. De ser así:</t>
  </si>
  <si>
    <t>• Los datos de entrada son completos y apropiados</t>
  </si>
  <si>
    <t>• Se cuenta con estándares de seguridad de los datos</t>
  </si>
  <si>
    <t>• Funciona de acuerdo con el diseño y propósito</t>
  </si>
  <si>
    <t>• Los datos de salida son coherentes al propósito</t>
  </si>
  <si>
    <t>• Los controles de TI son adecuados a la necesidad de operación continua</t>
  </si>
  <si>
    <t>• El personal cuenta con las habilidades especializadas, incluida la capacitación a las personas que utilizarán la aplicación de TI</t>
  </si>
  <si>
    <t>• Se establecen procedimientos para determinar cómo es la operación de la aplicación de TI</t>
  </si>
  <si>
    <t>3.4</t>
  </si>
  <si>
    <t>Se establecen políticas y procedimientos para la evaluación sobre la adecuación de la aplicación de TI antes del uso</t>
  </si>
  <si>
    <t>4.</t>
  </si>
  <si>
    <t>RECURSOS INTELECTUALES</t>
  </si>
  <si>
    <t>4.1</t>
  </si>
  <si>
    <t>Se establecen políticas y procedimientos, metodologías, guías específicas del sector, guías contables, documentación estandarizada, entre otros, para permitir el correcto funcionamiento del sistema de gestión de calidad y determinar estándares en la realización del encargo</t>
  </si>
  <si>
    <t>5.</t>
  </si>
  <si>
    <t>USO DE RECURSOS TECNOLÓGICOS E INTELECTUALES</t>
  </si>
  <si>
    <t>5.1</t>
  </si>
  <si>
    <t>Se establecen políticas y procedimientos sobre el uso de recursos tecnológicos e intelectuales, incluyendo:</t>
  </si>
  <si>
    <t>Determinar como requisito el uso de aplicaciones de TI y recursos intelectuales</t>
  </si>
  <si>
    <t>Especificar las calificaciones o experiencia de las personas que utilizarán o han utilizado el recurso, incluida la necesidad de un experto o capacitación</t>
  </si>
  <si>
    <t>Determinar las responsabilidades del socio del encargo sobre el uso de recursos tecnológicos e intelectuales</t>
  </si>
  <si>
    <t>Establecer cómo será el uso de los recursos tecnológicos e intelectuales, incluida la disponibilidad del soporte y asistencia</t>
  </si>
  <si>
    <t>6.</t>
  </si>
  <si>
    <t>PROVEEDORES DE SERVICIOS</t>
  </si>
  <si>
    <t>6.1</t>
  </si>
  <si>
    <t>Si se utilizan recursos proporcionados por un proveedor de servicios:</t>
  </si>
  <si>
    <t>Se determinan las condiciones, hechos, circunstanciancias, acciones o inacciones que pueden afectar los objetivos de calidad relacionados con los proveedores de servicios</t>
  </si>
  <si>
    <t>Se establece la naturaleza de los recursos proporcionados, el límite del uso de los recursos por la firma, además de las características generales</t>
  </si>
  <si>
    <t>6.2</t>
  </si>
  <si>
    <t>Si se considera que el recurso proporcionado por un proveedor de servicios es adecuado, se determina:</t>
  </si>
  <si>
    <t>a. El objetivo de calidad relacionado y los riesgos de calidad</t>
  </si>
  <si>
    <t>b. La naturaleza y alcance de los recursos y condiciones del servicio</t>
  </si>
  <si>
    <t>c. La frecuencia de las actualizaciones, las limitaciones y la confidencialidad de los datos</t>
  </si>
  <si>
    <t>d. La extensión en que se utiliza el recurso</t>
  </si>
  <si>
    <t>e. El grado de personalización del recurso</t>
  </si>
  <si>
    <t>f. El antecedente del uso de la firma sobre el proveedor  de servicios</t>
  </si>
  <si>
    <t>g. La experiencia del proveedor de servicios y reputación en el mercado</t>
  </si>
  <si>
    <t>TABLA DE PONDERACIÓN</t>
  </si>
  <si>
    <t>SIN INVERSIÓN EN TECNOLOGIA</t>
  </si>
  <si>
    <t xml:space="preserve">REQUERIMIENTOS APLICABLES </t>
  </si>
  <si>
    <t>TOTAL DEL COMPONENTE DE RECURSOS</t>
  </si>
  <si>
    <t>DIAGNÓSTICO CON ASESORÍA SIN INVERSIÓN EN TECNOLOGIA</t>
  </si>
  <si>
    <t>AF-01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</si>
</sst>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name val="Arial"/>
      <family val="2"/>
    </font>
    <font>
      <b/>
      <sz val="11"/>
      <color rgb="FF1F8D53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name val="Arial"/>
      <family val="2"/>
    </font>
    <font>
      <b/>
      <sz val="11"/>
      <color theme="3" tint="-0.249977111117893"/>
      <name val="Arial"/>
      <family val="2"/>
    </font>
    <font>
      <b/>
      <sz val="11"/>
      <color rgb="FF0F1A2C"/>
      <name val="Arial"/>
      <family val="2"/>
    </font>
    <font>
      <sz val="11"/>
      <color theme="3" tint="-0.249977111117893"/>
      <name val="Arial"/>
      <family val="2"/>
    </font>
    <font>
      <b/>
      <sz val="11"/>
      <color theme="3"/>
      <name val="Arial"/>
      <family val="2"/>
    </font>
    <font>
      <sz val="11"/>
      <color theme="3"/>
      <name val="Arial"/>
      <family val="2"/>
    </font>
    <font>
      <sz val="11"/>
      <color rgb="FF0F1A2C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8D53"/>
        <bgColor indexed="64"/>
      </patternFill>
    </fill>
    <fill>
      <patternFill patternType="mediumGray">
        <fgColor indexed="22"/>
        <bgColor theme="1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F1A2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2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4.9989318521683403E-2"/>
      </right>
      <top style="thin">
        <color theme="0" tint="-0.14999847407452621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4.9989318521683403E-2"/>
      </right>
      <top/>
      <bottom/>
      <diagonal/>
    </border>
    <border>
      <left style="thin">
        <color theme="0" tint="-0.14999847407452621"/>
      </left>
      <right style="thin">
        <color theme="0" tint="-4.9989318521683403E-2"/>
      </right>
      <top/>
      <bottom style="thin">
        <color theme="0" tint="-0.14999847407452621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left" vertical="center"/>
    </xf>
    <xf numFmtId="0" fontId="0" fillId="3" borderId="3" xfId="0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0" xfId="1" applyFont="1"/>
    <xf numFmtId="0" fontId="2" fillId="0" borderId="0" xfId="1" applyFont="1" applyAlignment="1">
      <alignment horizontal="left" indent="1"/>
    </xf>
    <xf numFmtId="0" fontId="2" fillId="3" borderId="5" xfId="0" applyFont="1" applyFill="1" applyBorder="1" applyAlignment="1">
      <alignment horizontal="left" vertical="center" wrapText="1" indent="1"/>
    </xf>
    <xf numFmtId="0" fontId="7" fillId="0" borderId="9" xfId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0" xfId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5" borderId="4" xfId="2" applyFont="1" applyFill="1" applyBorder="1" applyAlignment="1" applyProtection="1">
      <alignment horizontal="center" vertical="center"/>
      <protection hidden="1"/>
    </xf>
    <xf numFmtId="0" fontId="3" fillId="5" borderId="13" xfId="2" applyFont="1" applyFill="1" applyBorder="1" applyAlignment="1" applyProtection="1">
      <alignment horizontal="center" vertical="center"/>
      <protection hidden="1"/>
    </xf>
    <xf numFmtId="0" fontId="3" fillId="5" borderId="14" xfId="2" applyFont="1" applyFill="1" applyBorder="1" applyAlignment="1" applyProtection="1">
      <alignment horizontal="center" vertical="center"/>
      <protection hidden="1"/>
    </xf>
    <xf numFmtId="0" fontId="3" fillId="5" borderId="15" xfId="2" applyFont="1" applyFill="1" applyBorder="1" applyAlignment="1" applyProtection="1">
      <alignment horizontal="center" vertical="center"/>
      <protection hidden="1"/>
    </xf>
    <xf numFmtId="0" fontId="10" fillId="6" borderId="4" xfId="2" applyFont="1" applyFill="1" applyBorder="1" applyAlignment="1" applyProtection="1">
      <alignment horizontal="center" vertical="center"/>
      <protection hidden="1"/>
    </xf>
    <xf numFmtId="0" fontId="3" fillId="6" borderId="13" xfId="2" applyFont="1" applyFill="1" applyBorder="1" applyAlignment="1" applyProtection="1">
      <alignment horizontal="center" vertical="center"/>
      <protection hidden="1"/>
    </xf>
    <xf numFmtId="0" fontId="3" fillId="6" borderId="14" xfId="2" applyFont="1" applyFill="1" applyBorder="1" applyAlignment="1" applyProtection="1">
      <alignment horizontal="center" vertical="center"/>
      <protection hidden="1"/>
    </xf>
    <xf numFmtId="0" fontId="3" fillId="6" borderId="15" xfId="2" applyFont="1" applyFill="1" applyBorder="1" applyAlignment="1" applyProtection="1">
      <alignment horizontal="center" vertical="center"/>
      <protection hidden="1"/>
    </xf>
    <xf numFmtId="0" fontId="10" fillId="7" borderId="4" xfId="2" applyFont="1" applyFill="1" applyBorder="1" applyAlignment="1" applyProtection="1">
      <alignment horizontal="center" vertical="center"/>
      <protection hidden="1"/>
    </xf>
    <xf numFmtId="0" fontId="3" fillId="7" borderId="13" xfId="2" applyFont="1" applyFill="1" applyBorder="1" applyAlignment="1" applyProtection="1">
      <alignment horizontal="center" vertical="center"/>
      <protection hidden="1"/>
    </xf>
    <xf numFmtId="0" fontId="3" fillId="7" borderId="14" xfId="2" applyFont="1" applyFill="1" applyBorder="1" applyAlignment="1" applyProtection="1">
      <alignment horizontal="center" vertical="center"/>
      <protection hidden="1"/>
    </xf>
    <xf numFmtId="0" fontId="3" fillId="7" borderId="15" xfId="2" applyFont="1" applyFill="1" applyBorder="1" applyAlignment="1" applyProtection="1">
      <alignment horizontal="center" vertical="center"/>
      <protection hidden="1"/>
    </xf>
    <xf numFmtId="0" fontId="7" fillId="0" borderId="16" xfId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6" fillId="0" borderId="4" xfId="1" applyFont="1" applyBorder="1" applyAlignment="1" applyProtection="1">
      <alignment horizontal="center"/>
      <protection hidden="1"/>
    </xf>
    <xf numFmtId="0" fontId="11" fillId="0" borderId="4" xfId="2" applyFont="1" applyBorder="1" applyAlignment="1" applyProtection="1">
      <alignment horizontal="center" vertical="center" textRotation="90" wrapText="1"/>
      <protection hidden="1"/>
    </xf>
    <xf numFmtId="0" fontId="10" fillId="9" borderId="4" xfId="2" applyFont="1" applyFill="1" applyBorder="1" applyAlignment="1" applyProtection="1">
      <alignment horizontal="center" vertical="center" wrapText="1"/>
      <protection hidden="1"/>
    </xf>
    <xf numFmtId="0" fontId="10" fillId="9" borderId="4" xfId="2" applyFont="1" applyFill="1" applyBorder="1" applyAlignment="1" applyProtection="1">
      <alignment horizontal="center" vertical="center" wrapText="1"/>
      <protection hidden="1"/>
    </xf>
    <xf numFmtId="9" fontId="3" fillId="9" borderId="4" xfId="3" applyFont="1" applyFill="1" applyBorder="1" applyAlignment="1" applyProtection="1">
      <alignment horizontal="center" vertical="center" wrapText="1"/>
      <protection hidden="1"/>
    </xf>
    <xf numFmtId="0" fontId="6" fillId="4" borderId="13" xfId="1" applyFont="1" applyFill="1" applyBorder="1" applyAlignment="1" applyProtection="1">
      <alignment horizontal="center" vertical="center"/>
      <protection hidden="1"/>
    </xf>
    <xf numFmtId="0" fontId="2" fillId="3" borderId="5" xfId="0" applyFont="1" applyFill="1" applyBorder="1" applyAlignment="1">
      <alignment horizontal="left" vertical="center" wrapText="1" indent="1"/>
    </xf>
    <xf numFmtId="0" fontId="2" fillId="10" borderId="5" xfId="1" applyFont="1" applyFill="1" applyBorder="1" applyAlignment="1" applyProtection="1">
      <alignment horizontal="center" vertical="center" wrapText="1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164" fontId="6" fillId="4" borderId="15" xfId="1" applyNumberFormat="1" applyFont="1" applyFill="1" applyBorder="1" applyAlignment="1" applyProtection="1">
      <alignment horizontal="center" vertical="center" wrapText="1"/>
      <protection hidden="1"/>
    </xf>
    <xf numFmtId="0" fontId="11" fillId="11" borderId="4" xfId="2" applyFont="1" applyFill="1" applyBorder="1" applyAlignment="1" applyProtection="1">
      <alignment horizontal="center" vertical="center" wrapText="1"/>
      <protection hidden="1"/>
    </xf>
    <xf numFmtId="0" fontId="12" fillId="0" borderId="4" xfId="2" applyFont="1" applyBorder="1" applyAlignment="1" applyProtection="1">
      <alignment horizontal="center" vertical="center" wrapText="1"/>
      <protection hidden="1"/>
    </xf>
    <xf numFmtId="14" fontId="11" fillId="11" borderId="4" xfId="2" applyNumberFormat="1" applyFont="1" applyFill="1" applyBorder="1" applyAlignment="1" applyProtection="1">
      <alignment horizontal="center" vertical="center" wrapText="1"/>
      <protection hidden="1"/>
    </xf>
    <xf numFmtId="0" fontId="6" fillId="4" borderId="24" xfId="1" applyFont="1" applyFill="1" applyBorder="1" applyAlignment="1" applyProtection="1">
      <alignment horizontal="center" vertical="center"/>
      <protection hidden="1"/>
    </xf>
    <xf numFmtId="0" fontId="2" fillId="3" borderId="25" xfId="0" applyFont="1" applyFill="1" applyBorder="1" applyAlignment="1">
      <alignment horizontal="left" vertical="center" wrapText="1" indent="1"/>
    </xf>
    <xf numFmtId="0" fontId="2" fillId="3" borderId="26" xfId="0" applyFont="1" applyFill="1" applyBorder="1" applyAlignment="1">
      <alignment horizontal="left" vertical="center" wrapText="1" indent="1"/>
    </xf>
    <xf numFmtId="0" fontId="2" fillId="3" borderId="27" xfId="0" applyFont="1" applyFill="1" applyBorder="1" applyAlignment="1">
      <alignment horizontal="left" vertical="center" wrapText="1" indent="1"/>
    </xf>
    <xf numFmtId="164" fontId="6" fillId="4" borderId="28" xfId="1" applyNumberFormat="1" applyFont="1" applyFill="1" applyBorder="1" applyAlignment="1" applyProtection="1">
      <alignment horizontal="center" vertical="center" wrapText="1"/>
      <protection hidden="1"/>
    </xf>
    <xf numFmtId="164" fontId="6" fillId="4" borderId="14" xfId="1" applyNumberFormat="1" applyFont="1" applyFill="1" applyBorder="1" applyAlignment="1" applyProtection="1">
      <alignment horizontal="center" vertical="center" wrapText="1"/>
      <protection hidden="1"/>
    </xf>
    <xf numFmtId="164" fontId="6" fillId="4" borderId="15" xfId="1" applyNumberFormat="1" applyFont="1" applyFill="1" applyBorder="1" applyAlignment="1" applyProtection="1">
      <alignment horizontal="center" vertical="center" wrapText="1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 wrapText="1"/>
      <protection hidden="1"/>
    </xf>
    <xf numFmtId="0" fontId="12" fillId="12" borderId="4" xfId="2" applyFont="1" applyFill="1" applyBorder="1" applyAlignment="1" applyProtection="1">
      <alignment horizontal="center" vertical="center" wrapText="1"/>
      <protection hidden="1"/>
    </xf>
    <xf numFmtId="0" fontId="6" fillId="4" borderId="30" xfId="1" applyFont="1" applyFill="1" applyBorder="1" applyAlignment="1" applyProtection="1">
      <alignment horizontal="center" vertical="center"/>
      <protection hidden="1"/>
    </xf>
    <xf numFmtId="0" fontId="12" fillId="11" borderId="4" xfId="2" applyFont="1" applyFill="1" applyBorder="1" applyAlignment="1" applyProtection="1">
      <alignment horizontal="center" vertical="center" wrapText="1"/>
      <protection hidden="1"/>
    </xf>
    <xf numFmtId="0" fontId="0" fillId="3" borderId="5" xfId="0" applyFill="1" applyBorder="1" applyAlignment="1">
      <alignment horizontal="left" vertical="center" wrapText="1" indent="1"/>
    </xf>
    <xf numFmtId="0" fontId="6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left" vertical="center" wrapText="1" indent="1"/>
      <protection hidden="1"/>
    </xf>
    <xf numFmtId="0" fontId="13" fillId="0" borderId="0" xfId="1" applyFont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  <xf numFmtId="9" fontId="6" fillId="0" borderId="0" xfId="1" applyNumberFormat="1" applyFont="1" applyAlignment="1" applyProtection="1">
      <alignment horizontal="center" vertical="center" wrapText="1"/>
      <protection hidden="1"/>
    </xf>
    <xf numFmtId="0" fontId="2" fillId="0" borderId="0" xfId="1" applyFont="1" applyProtection="1"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Alignment="1">
      <alignment vertical="center"/>
    </xf>
    <xf numFmtId="0" fontId="2" fillId="0" borderId="4" xfId="1" applyFont="1" applyBorder="1" applyAlignment="1" applyProtection="1">
      <alignment horizontal="center" vertical="center" wrapText="1"/>
      <protection hidden="1"/>
    </xf>
    <xf numFmtId="0" fontId="2" fillId="0" borderId="13" xfId="1" applyFont="1" applyBorder="1" applyAlignment="1" applyProtection="1">
      <alignment horizontal="left" vertical="center" wrapText="1" indent="1"/>
      <protection hidden="1"/>
    </xf>
    <xf numFmtId="0" fontId="2" fillId="0" borderId="14" xfId="1" applyFont="1" applyBorder="1" applyAlignment="1" applyProtection="1">
      <alignment horizontal="left" vertical="center" wrapText="1" indent="1"/>
      <protection hidden="1"/>
    </xf>
    <xf numFmtId="0" fontId="2" fillId="0" borderId="15" xfId="1" applyFont="1" applyBorder="1" applyAlignment="1" applyProtection="1">
      <alignment horizontal="left" vertical="center" wrapText="1" indent="1"/>
      <protection hidden="1"/>
    </xf>
    <xf numFmtId="10" fontId="6" fillId="0" borderId="4" xfId="4" applyNumberFormat="1" applyFont="1" applyBorder="1" applyAlignment="1" applyProtection="1">
      <alignment horizontal="center" vertical="center" wrapText="1"/>
      <protection hidden="1"/>
    </xf>
    <xf numFmtId="10" fontId="2" fillId="0" borderId="4" xfId="4" applyNumberFormat="1" applyFont="1" applyBorder="1" applyAlignment="1" applyProtection="1">
      <alignment horizontal="center" vertical="center" wrapText="1"/>
      <protection hidden="1"/>
    </xf>
    <xf numFmtId="0" fontId="2" fillId="0" borderId="0" xfId="1" applyFont="1" applyAlignment="1">
      <alignment vertical="center" textRotation="90" wrapText="1"/>
    </xf>
    <xf numFmtId="0" fontId="2" fillId="0" borderId="0" xfId="1" applyFont="1" applyAlignment="1">
      <alignment textRotation="90" wrapText="1"/>
    </xf>
    <xf numFmtId="0" fontId="6" fillId="0" borderId="0" xfId="1" applyFont="1" applyProtection="1">
      <protection hidden="1"/>
    </xf>
    <xf numFmtId="0" fontId="2" fillId="0" borderId="0" xfId="1" applyFont="1" applyAlignment="1" applyProtection="1">
      <alignment horizontal="left" indent="1"/>
      <protection hidden="1"/>
    </xf>
    <xf numFmtId="0" fontId="3" fillId="8" borderId="4" xfId="1" applyFont="1" applyFill="1" applyBorder="1" applyAlignment="1" applyProtection="1">
      <alignment horizontal="center" vertical="center" wrapText="1"/>
      <protection hidden="1"/>
    </xf>
    <xf numFmtId="10" fontId="14" fillId="0" borderId="4" xfId="1" applyNumberFormat="1" applyFont="1" applyBorder="1" applyAlignment="1" applyProtection="1">
      <alignment horizontal="center" vertical="center"/>
      <protection hidden="1"/>
    </xf>
    <xf numFmtId="0" fontId="14" fillId="0" borderId="4" xfId="1" applyFont="1" applyBorder="1" applyAlignment="1" applyProtection="1">
      <alignment horizontal="center" vertical="center"/>
      <protection hidden="1"/>
    </xf>
    <xf numFmtId="0" fontId="2" fillId="13" borderId="1" xfId="0" applyFont="1" applyFill="1" applyBorder="1" applyAlignment="1">
      <alignment horizontal="center"/>
    </xf>
    <xf numFmtId="0" fontId="3" fillId="13" borderId="0" xfId="0" applyFont="1" applyFill="1" applyAlignment="1">
      <alignment horizontal="center" vertical="center" wrapText="1"/>
    </xf>
    <xf numFmtId="0" fontId="2" fillId="13" borderId="2" xfId="0" applyFont="1" applyFill="1" applyBorder="1" applyAlignment="1">
      <alignment horizontal="center"/>
    </xf>
    <xf numFmtId="0" fontId="3" fillId="13" borderId="5" xfId="0" applyFont="1" applyFill="1" applyBorder="1" applyAlignment="1" applyProtection="1">
      <alignment horizontal="center" vertical="center"/>
      <protection hidden="1"/>
    </xf>
    <xf numFmtId="0" fontId="3" fillId="5" borderId="6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13" borderId="5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3" fillId="14" borderId="3" xfId="1" applyFont="1" applyFill="1" applyBorder="1" applyAlignment="1" applyProtection="1">
      <alignment horizontal="center" vertical="center"/>
      <protection hidden="1"/>
    </xf>
    <xf numFmtId="0" fontId="3" fillId="15" borderId="3" xfId="1" applyFont="1" applyFill="1" applyBorder="1" applyAlignment="1" applyProtection="1">
      <alignment horizontal="center" vertical="center" wrapText="1"/>
      <protection hidden="1"/>
    </xf>
    <xf numFmtId="0" fontId="15" fillId="4" borderId="11" xfId="2" applyFont="1" applyFill="1" applyBorder="1" applyAlignment="1" applyProtection="1">
      <alignment horizontal="center" vertical="center"/>
      <protection hidden="1"/>
    </xf>
    <xf numFmtId="0" fontId="15" fillId="4" borderId="12" xfId="2" applyFont="1" applyFill="1" applyBorder="1" applyAlignment="1" applyProtection="1">
      <alignment horizontal="center" vertical="center"/>
      <protection hidden="1"/>
    </xf>
    <xf numFmtId="0" fontId="15" fillId="4" borderId="20" xfId="2" applyFont="1" applyFill="1" applyBorder="1" applyAlignment="1" applyProtection="1">
      <alignment horizontal="center" vertical="center"/>
      <protection hidden="1"/>
    </xf>
    <xf numFmtId="0" fontId="15" fillId="16" borderId="21" xfId="2" applyFont="1" applyFill="1" applyBorder="1" applyAlignment="1" applyProtection="1">
      <alignment horizontal="center" vertical="center" textRotation="90" wrapText="1"/>
      <protection hidden="1"/>
    </xf>
    <xf numFmtId="0" fontId="3" fillId="15" borderId="4" xfId="1" applyFont="1" applyFill="1" applyBorder="1" applyAlignment="1" applyProtection="1">
      <alignment horizontal="center" vertical="center" wrapText="1"/>
      <protection hidden="1"/>
    </xf>
    <xf numFmtId="0" fontId="14" fillId="4" borderId="4" xfId="1" applyFont="1" applyFill="1" applyBorder="1" applyAlignment="1" applyProtection="1">
      <alignment horizontal="center" vertical="center"/>
      <protection hidden="1"/>
    </xf>
    <xf numFmtId="0" fontId="14" fillId="4" borderId="4" xfId="1" applyFont="1" applyFill="1" applyBorder="1" applyAlignment="1" applyProtection="1">
      <alignment horizontal="center" vertical="center" textRotation="90" wrapText="1"/>
      <protection hidden="1"/>
    </xf>
    <xf numFmtId="0" fontId="14" fillId="4" borderId="4" xfId="1" applyFont="1" applyFill="1" applyBorder="1" applyAlignment="1" applyProtection="1">
      <alignment horizontal="center" vertical="center" wrapText="1"/>
      <protection hidden="1"/>
    </xf>
    <xf numFmtId="0" fontId="14" fillId="4" borderId="4" xfId="1" applyFont="1" applyFill="1" applyBorder="1" applyAlignment="1" applyProtection="1">
      <alignment horizontal="left" vertical="center" indent="1"/>
      <protection hidden="1"/>
    </xf>
    <xf numFmtId="0" fontId="14" fillId="4" borderId="22" xfId="0" applyFont="1" applyFill="1" applyBorder="1" applyAlignment="1">
      <alignment horizontal="center" vertical="center"/>
    </xf>
    <xf numFmtId="0" fontId="14" fillId="4" borderId="4" xfId="1" applyFont="1" applyFill="1" applyBorder="1" applyAlignment="1" applyProtection="1">
      <alignment horizontal="center" vertical="center"/>
      <protection hidden="1"/>
    </xf>
    <xf numFmtId="0" fontId="14" fillId="4" borderId="4" xfId="1" applyFont="1" applyFill="1" applyBorder="1" applyAlignment="1" applyProtection="1">
      <alignment horizontal="center" vertical="center" textRotation="90"/>
      <protection hidden="1"/>
    </xf>
    <xf numFmtId="0" fontId="16" fillId="4" borderId="4" xfId="1" applyFont="1" applyFill="1" applyBorder="1" applyAlignment="1" applyProtection="1">
      <alignment vertical="center"/>
      <protection hidden="1"/>
    </xf>
    <xf numFmtId="0" fontId="16" fillId="4" borderId="4" xfId="1" applyFont="1" applyFill="1" applyBorder="1" applyAlignment="1" applyProtection="1">
      <alignment vertical="center" wrapText="1"/>
      <protection hidden="1"/>
    </xf>
    <xf numFmtId="0" fontId="15" fillId="16" borderId="3" xfId="2" applyFont="1" applyFill="1" applyBorder="1" applyAlignment="1" applyProtection="1">
      <alignment horizontal="center" vertical="center" textRotation="90" wrapText="1"/>
      <protection hidden="1"/>
    </xf>
    <xf numFmtId="0" fontId="17" fillId="16" borderId="4" xfId="1" applyFont="1" applyFill="1" applyBorder="1" applyAlignment="1" applyProtection="1">
      <alignment horizontal="center" vertical="center"/>
      <protection hidden="1"/>
    </xf>
    <xf numFmtId="0" fontId="17" fillId="16" borderId="23" xfId="1" applyFont="1" applyFill="1" applyBorder="1" applyAlignment="1" applyProtection="1">
      <alignment horizontal="left" vertical="center" wrapText="1" indent="1"/>
      <protection hidden="1"/>
    </xf>
    <xf numFmtId="0" fontId="18" fillId="16" borderId="23" xfId="1" applyFont="1" applyFill="1" applyBorder="1" applyAlignment="1" applyProtection="1">
      <alignment vertical="center" wrapText="1"/>
      <protection hidden="1"/>
    </xf>
    <xf numFmtId="0" fontId="18" fillId="16" borderId="23" xfId="1" applyFont="1" applyFill="1" applyBorder="1" applyAlignment="1" applyProtection="1">
      <alignment horizontal="center" vertical="center" wrapText="1"/>
      <protection hidden="1"/>
    </xf>
    <xf numFmtId="10" fontId="17" fillId="16" borderId="4" xfId="1" applyNumberFormat="1" applyFont="1" applyFill="1" applyBorder="1" applyAlignment="1" applyProtection="1">
      <alignment horizontal="center" vertical="center" wrapText="1"/>
      <protection hidden="1"/>
    </xf>
    <xf numFmtId="9" fontId="19" fillId="16" borderId="4" xfId="4" applyFont="1" applyFill="1" applyBorder="1" applyAlignment="1" applyProtection="1">
      <alignment horizontal="center" vertical="center" wrapText="1"/>
      <protection hidden="1"/>
    </xf>
    <xf numFmtId="9" fontId="15" fillId="16" borderId="13" xfId="4" applyFont="1" applyFill="1" applyBorder="1" applyAlignment="1" applyProtection="1">
      <alignment horizontal="center" vertical="center" wrapText="1"/>
      <protection hidden="1"/>
    </xf>
    <xf numFmtId="9" fontId="15" fillId="16" borderId="14" xfId="4" applyFont="1" applyFill="1" applyBorder="1" applyAlignment="1" applyProtection="1">
      <alignment horizontal="center" vertical="center" wrapText="1"/>
      <protection hidden="1"/>
    </xf>
    <xf numFmtId="9" fontId="15" fillId="16" borderId="15" xfId="4" applyFont="1" applyFill="1" applyBorder="1" applyAlignment="1" applyProtection="1">
      <alignment horizontal="center" vertical="center" wrapText="1"/>
      <protection hidden="1"/>
    </xf>
    <xf numFmtId="10" fontId="15" fillId="16" borderId="4" xfId="4" applyNumberFormat="1" applyFont="1" applyFill="1" applyBorder="1" applyAlignment="1" applyProtection="1">
      <alignment horizontal="center" vertical="center" wrapText="1"/>
      <protection hidden="1"/>
    </xf>
    <xf numFmtId="10" fontId="19" fillId="16" borderId="4" xfId="4" applyNumberFormat="1" applyFont="1" applyFill="1" applyBorder="1" applyAlignment="1" applyProtection="1">
      <alignment horizontal="center" vertical="center" wrapText="1"/>
      <protection hidden="1"/>
    </xf>
    <xf numFmtId="0" fontId="2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</cellXfs>
  <cellStyles count="5">
    <cellStyle name="Normal" xfId="0" builtinId="0"/>
    <cellStyle name="Normal 2 2 2 2" xfId="1" xr:uid="{87AA9A6C-802E-4741-A364-ED486EE84F91}"/>
    <cellStyle name="Normal 2 2 3" xfId="2" xr:uid="{D5C78079-BEDC-4A9F-878B-17E4DB3D7D3F}"/>
    <cellStyle name="Porcentaje 3" xfId="4" xr:uid="{228F0A9F-5698-40B2-BD8F-9EBE08C7D5DD}"/>
    <cellStyle name="Porcentual 2 2 3" xfId="3" xr:uid="{5D8E2332-E6D8-44D4-9D59-00363E925473}"/>
  </cellStyles>
  <dxfs count="17"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Aparajita" panose="02020603050405020304" pitchFamily="18" charset="0"/>
              </a:defRPr>
            </a:pPr>
            <a:r>
              <a:rPr lang="es-CO" sz="1600"/>
              <a:t>EVALUACIÓN DEL COMPONENTE DE RECURSOS</a:t>
            </a:r>
          </a:p>
        </c:rich>
      </c:tx>
      <c:layout>
        <c:manualLayout>
          <c:xMode val="edge"/>
          <c:yMode val="edge"/>
          <c:x val="0.24012115021616595"/>
          <c:y val="4.30976430976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ova Cond" panose="020B0506020202020204" pitchFamily="34" charset="0"/>
              <a:ea typeface="+mn-ea"/>
              <a:cs typeface="Aparajita" panose="02020603050405020304" pitchFamily="18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1.0453789498693276E-2"/>
          <c:y val="0.17220202020202019"/>
          <c:w val="0.76906628652886666"/>
          <c:h val="0.717822423712187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'Cuestionario Recursos'!$B$91:$H$91</c:f>
              <c:strCache>
                <c:ptCount val="7"/>
                <c:pt idx="0">
                  <c:v>RECURSOS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6F-4C03-A912-59CB2A799F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6F-4C03-A912-59CB2A799F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6F-4C03-A912-59CB2A799F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6F-4C03-A912-59CB2A799F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Recursos'!$I$91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6F-4C03-A912-59CB2A799F51}"/>
            </c:ext>
          </c:extLst>
        </c:ser>
        <c:ser>
          <c:idx val="1"/>
          <c:order val="1"/>
          <c:tx>
            <c:strRef>
              <c:f>'Cuestionario Recursos'!$B$92:$H$92</c:f>
              <c:strCache>
                <c:ptCount val="7"/>
                <c:pt idx="0">
                  <c:v>RECURSOS HUMANOS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Recursos'!$I$92</c:f>
              <c:numCache>
                <c:formatCode>0.00%</c:formatCode>
                <c:ptCount val="1"/>
                <c:pt idx="0">
                  <c:v>0.3571428571428571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6F-4C03-A912-59CB2A799F51}"/>
            </c:ext>
          </c:extLst>
        </c:ser>
        <c:ser>
          <c:idx val="2"/>
          <c:order val="2"/>
          <c:tx>
            <c:strRef>
              <c:f>'Cuestionario Recursos'!$B$93:$H$93</c:f>
              <c:strCache>
                <c:ptCount val="7"/>
                <c:pt idx="0">
                  <c:v>RECURSOS TECNOLÓGICOS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6F-4C03-A912-59CB2A799F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Recursos'!$I$93</c:f>
              <c:numCache>
                <c:formatCode>0.00%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6F-4C03-A912-59CB2A799F51}"/>
            </c:ext>
          </c:extLst>
        </c:ser>
        <c:ser>
          <c:idx val="3"/>
          <c:order val="3"/>
          <c:tx>
            <c:strRef>
              <c:f>'Cuestionario Recursos'!$B$94:$H$94</c:f>
              <c:strCache>
                <c:ptCount val="7"/>
                <c:pt idx="0">
                  <c:v>RECURSOS INTELECTUALES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Recursos'!$I$94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6F-4C03-A912-59CB2A799F51}"/>
            </c:ext>
          </c:extLst>
        </c:ser>
        <c:ser>
          <c:idx val="4"/>
          <c:order val="4"/>
          <c:tx>
            <c:strRef>
              <c:f>'Cuestionario Recursos'!$B$95:$H$95</c:f>
              <c:strCache>
                <c:ptCount val="7"/>
                <c:pt idx="0">
                  <c:v>USO DE RECURSOS TECNOLÓGICOS E INTELECTUALES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Recursos'!$I$95</c:f>
              <c:numCache>
                <c:formatCode>0.00%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6F-4C03-A912-59CB2A799F51}"/>
            </c:ext>
          </c:extLst>
        </c:ser>
        <c:ser>
          <c:idx val="5"/>
          <c:order val="5"/>
          <c:tx>
            <c:strRef>
              <c:f>'Cuestionario Recursos'!$B$96:$H$96</c:f>
              <c:strCache>
                <c:ptCount val="7"/>
                <c:pt idx="0">
                  <c:v>PROVEEDORES DE SERVICIOS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'Cuestionario Recursos'!$B$97:$H$97</c:f>
              <c:strCache>
                <c:ptCount val="1"/>
                <c:pt idx="0">
                  <c:v>TOTAL DEL COMPONENTE DE RECURSOS</c:v>
                </c:pt>
              </c:strCache>
            </c:strRef>
          </c:cat>
          <c:val>
            <c:numRef>
              <c:f>'Cuestionario Recursos'!$I$96</c:f>
              <c:numCache>
                <c:formatCode>0.00%</c:formatCode>
                <c:ptCount val="1"/>
                <c:pt idx="0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6F-4C03-A912-59CB2A799F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5713343"/>
        <c:axId val="55715263"/>
      </c:barChart>
      <c:catAx>
        <c:axId val="5571334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5715263"/>
        <c:crosses val="autoZero"/>
        <c:auto val="1"/>
        <c:lblAlgn val="ctr"/>
        <c:lblOffset val="100"/>
        <c:noMultiLvlLbl val="0"/>
      </c:catAx>
      <c:valAx>
        <c:axId val="557152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55713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203339252014983"/>
          <c:y val="0.4243835183252696"/>
          <c:w val="0.17158394456891235"/>
          <c:h val="0.269496252727445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ova Cond" panose="020B0506020202020204" pitchFamily="34" charset="0"/>
              <a:ea typeface="+mn-ea"/>
              <a:cs typeface="Aparajita" panose="02020603050405020304" pitchFamily="18" charset="0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  <a:cs typeface="Aparajita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0" cy="700937"/>
    <xdr:pic>
      <xdr:nvPicPr>
        <xdr:cNvPr id="2" name="Imagen 1">
          <a:extLst>
            <a:ext uri="{FF2B5EF4-FFF2-40B4-BE49-F238E27FC236}">
              <a16:creationId xmlns:a16="http://schemas.microsoft.com/office/drawing/2014/main" id="{E0A5ABE7-995D-49DE-96F7-F41FD040C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5"/>
          <a:ext cx="0" cy="700937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142875</xdr:rowOff>
    </xdr:from>
    <xdr:ext cx="0" cy="707864"/>
    <xdr:pic>
      <xdr:nvPicPr>
        <xdr:cNvPr id="3" name="Imagen 2">
          <a:extLst>
            <a:ext uri="{FF2B5EF4-FFF2-40B4-BE49-F238E27FC236}">
              <a16:creationId xmlns:a16="http://schemas.microsoft.com/office/drawing/2014/main" id="{2D35E5A7-66B5-4066-BC66-57B48514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5"/>
          <a:ext cx="0" cy="707864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142875</xdr:rowOff>
    </xdr:from>
    <xdr:ext cx="0" cy="707864"/>
    <xdr:pic>
      <xdr:nvPicPr>
        <xdr:cNvPr id="5" name="Imagen 4">
          <a:extLst>
            <a:ext uri="{FF2B5EF4-FFF2-40B4-BE49-F238E27FC236}">
              <a16:creationId xmlns:a16="http://schemas.microsoft.com/office/drawing/2014/main" id="{749A16E2-703D-4CF1-AFF2-6475FF746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5"/>
          <a:ext cx="0" cy="70786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97</xdr:row>
      <xdr:rowOff>76199</xdr:rowOff>
    </xdr:from>
    <xdr:to>
      <xdr:col>13</xdr:col>
      <xdr:colOff>0</xdr:colOff>
      <xdr:row>109</xdr:row>
      <xdr:rowOff>438149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AFB6317-D2EC-41A3-8E13-88D872125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142875</xdr:rowOff>
    </xdr:from>
    <xdr:to>
      <xdr:col>1</xdr:col>
      <xdr:colOff>245378</xdr:colOff>
      <xdr:row>2</xdr:row>
      <xdr:rowOff>161925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D84C8D-A11E-4298-A123-C58129707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47" b="37961"/>
        <a:stretch/>
      </xdr:blipFill>
      <xdr:spPr>
        <a:xfrm>
          <a:off x="47625" y="142875"/>
          <a:ext cx="1683653" cy="419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ditool-my.sharepoint.com/personal/tatiana_forero_auditool_org/Documents/Archivos%20de%20chat%20de%20Microsoft%20Teams/Herramienta%20para%20la%20implementaci&#243;n%20del%20SGC.xlsm" TargetMode="External"/><Relationship Id="rId1" Type="http://schemas.openxmlformats.org/officeDocument/2006/relationships/externalLinkPath" Target="https://auditool-my.sharepoint.com/personal/tatiana_forero_auditool_org/Documents/Archivos%20de%20chat%20de%20Microsoft%20Teams/Herramienta%20para%20la%20implementaci&#243;n%20del%20SG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pa de Calor Riesgos Calidad"/>
      <sheetName val="Dashboard Ej"/>
      <sheetName val="Lluvia de ideas - PS"/>
      <sheetName val="Cuestionario SC"/>
      <sheetName val="PT Designacion Responsable SGC"/>
      <sheetName val="Checklist Gest. Documentacion"/>
      <sheetName val="Checklist Pertinencia Medidas C"/>
      <sheetName val="Checklist Auditor Externo"/>
      <sheetName val="Acta Resultados Seguimiento"/>
      <sheetName val="Formato Tramite de Quejas"/>
      <sheetName val="Cuestionario IC"/>
      <sheetName val="Bienvenida"/>
      <sheetName val="Acta de Inicio Proyecto"/>
      <sheetName val="Acta interna Inicio Trabajo"/>
      <sheetName val="Vale Recibo Material"/>
      <sheetName val="Indicadores Desempeño Auditor"/>
      <sheetName val="PT Carta de confidencialiSINUSO"/>
      <sheetName val="PT Resguardo Llaves Acc Fisico"/>
      <sheetName val="Checklist Herramientas Automat."/>
      <sheetName val="Modelo carta de felicitacion"/>
      <sheetName val="Bienvenida Nuevo Integrante"/>
      <sheetName val="Entrevista Salida"/>
      <sheetName val="Solicitud Vacaciones"/>
      <sheetName val="Docum. Procesos disciplinarios"/>
      <sheetName val="Plan Capacitacion Equipo Audit."/>
      <sheetName val="Cuestionario Recursos"/>
      <sheetName val="PT Recursos Tecnológicos"/>
      <sheetName val="PT Reglamento Interno de SIN US"/>
      <sheetName val="PT Requerimiento Per. SIN USO"/>
      <sheetName val="PT Descripcion del cargo"/>
      <sheetName val="PT Descripcion del equipoSIN US"/>
      <sheetName val="PT Procedimiento para consultas"/>
      <sheetName val="Formato Rechazo de Trabajos"/>
      <sheetName val="Checklist RRHH"/>
      <sheetName val="Checklist desarrollo entrevista"/>
      <sheetName val="Checklist Proveedores Servicios"/>
      <sheetName val="Checklist Gestion informacion"/>
      <sheetName val="PT Información relevante encarg"/>
      <sheetName val="PT Comunicacion Deficiencias"/>
      <sheetName val="PT Medidas Correctivas"/>
      <sheetName val="PT Cumplimiento Normativo"/>
      <sheetName val="PT Reporte Resultados Seguim."/>
      <sheetName val="Checklist Verificacion Activid."/>
      <sheetName val="PT Inspección SGC"/>
      <sheetName val="Diseño Actividades Seguimiento"/>
      <sheetName val="PT Comunicacion con terSIN USO"/>
      <sheetName val="CR - Cronograma"/>
      <sheetName val="Acta de Cierre SGC"/>
      <sheetName val="Registro Intercambio Informació"/>
      <sheetName val="Comunicación con terceros"/>
      <sheetName val="Cuestionario REE"/>
      <sheetName val="PT Alcance Auditoria"/>
      <sheetName val="Cuestionario A&amp;C"/>
      <sheetName val="PT Info Caracteristicas Encargo"/>
      <sheetName val="Cheklist Determinar Integridad"/>
      <sheetName val="Indicadores Gestion Clientes"/>
      <sheetName val="PT Revision Clientes"/>
      <sheetName val="Guia Programa Gestion Riesgos"/>
      <sheetName val="Indice de PT"/>
      <sheetName val="Lluvia de ideas - PO"/>
      <sheetName val="Objetivos de Calidad"/>
      <sheetName val="Reg. Actividades de Seguimiento"/>
      <sheetName val="Riesgos de Calidad"/>
      <sheetName val="Acta de compromiso Intercambio"/>
      <sheetName val="Matriz de Riesgos y Obj SIN USO"/>
      <sheetName val="Analisis Variaciones"/>
      <sheetName val="Cuestionario RE"/>
      <sheetName val="PT Amenazas IndependenciaSINUSO"/>
      <sheetName val="Checklist Cumplimiento Req Etic"/>
      <sheetName val="Amenazas Afectan Independencia"/>
      <sheetName val="Cuestionario GL"/>
      <sheetName val="PT Promocion de Cultura"/>
      <sheetName val="Acta de designación Responsable"/>
      <sheetName val="Acta designación elementos SGC"/>
      <sheetName val="Acta Implementación SGC"/>
      <sheetName val="Acta conocimiento politica Cal."/>
      <sheetName val="Formato Recibo Calidad"/>
      <sheetName val="Registro Litigios o Acciones"/>
      <sheetName val="Cuestionario VR"/>
      <sheetName val="Entendimiento Entidad"/>
      <sheetName val="Checklist independencia Persona"/>
      <sheetName val="Checklist Amenazas a la ética"/>
      <sheetName val="Mapa de Calor"/>
      <sheetName val="Matriz de hallazgos y deficienc"/>
      <sheetName val="Checklist Gravedad"/>
      <sheetName val="Registro de Litigios"/>
      <sheetName val="Gestión Calidad Audit. EEFF"/>
      <sheetName val="Modelo Liderazgo Funcional"/>
      <sheetName val="Revisión Cumplimiento Lider"/>
      <sheetName val="Desarrollo Profesional Personal"/>
      <sheetName val="Guia Existencia Riesgo Calidad"/>
      <sheetName val="Checklist Fuentes de Informacio"/>
      <sheetName val="Checklist Riesgos Potenciales"/>
      <sheetName val="Incentivos, Desempeño, Compens."/>
      <sheetName val="Biblioteca"/>
      <sheetName val="MATRIZ DE RIESGOS CALIFICACION"/>
      <sheetName val="PT Documentación"/>
      <sheetName val="Checklist Documentación"/>
      <sheetName val="Checklist Gestión Documentacion"/>
      <sheetName val="Política sobre copias seguridad"/>
      <sheetName val="PT resguardo llaves Electronica"/>
      <sheetName val="PT Administrador Claves Acceso"/>
      <sheetName val="Vale de Resguardo de PT"/>
      <sheetName val="Correspondencia"/>
      <sheetName val="Checklist Amenazas Probables"/>
      <sheetName val="Checklist Actividades Criticas"/>
      <sheetName val="Consulta amenazas independencia"/>
      <sheetName val="Lluvia de ideas - PE"/>
      <sheetName val="PT Proc Identificacion de Riesg"/>
      <sheetName val="PT Val Riesgo #1"/>
      <sheetName val="PT Val Riesgo #2"/>
      <sheetName val="PT Val Riesgo #3"/>
      <sheetName val="PT Val Riesgo #4"/>
      <sheetName val="PT Val Riesgo #5"/>
      <sheetName val="PT Evaluación de Controles"/>
      <sheetName val="PT Gobierno #1"/>
      <sheetName val="PT Gobierno #2"/>
      <sheetName val="PT Gobierno #3"/>
      <sheetName val="PT Gobierno #4"/>
      <sheetName val="PT Gobierno #5"/>
      <sheetName val="PT Etica #1"/>
      <sheetName val="PT Aceptación y Cont. #1"/>
      <sheetName val="PT Aceptación y Cont. #2"/>
      <sheetName val="PT Aceptación y Cont. #3"/>
      <sheetName val="PT Aceptación y Cont. #4"/>
      <sheetName val="PT Aceptación y Cont. #5"/>
      <sheetName val="PT Evaluaciones periodicas"/>
      <sheetName val="PT Encargo #1"/>
      <sheetName val="PT Encargo #2"/>
      <sheetName val="PT Encargo #3"/>
      <sheetName val="PT Encargo #4"/>
      <sheetName val="PT Encargo #5"/>
      <sheetName val="PT Compromiso Ética"/>
      <sheetName val="PT Recursos #1"/>
      <sheetName val="PT Recursos #2"/>
      <sheetName val="PT Recursos #3"/>
      <sheetName val="PT Recursos #4"/>
      <sheetName val="PT Recursos #5"/>
      <sheetName val="PT Info Clientes prospectos"/>
      <sheetName val="PT Informacion #1"/>
      <sheetName val="PT Informacion #2"/>
      <sheetName val="PT Informacion #3"/>
      <sheetName val="PT Informacion #4"/>
      <sheetName val="PT Informacion #5"/>
      <sheetName val="PT Calculo de Honorarios"/>
      <sheetName val="PT Seguimiento #1"/>
      <sheetName val="PT Seguimiento #2"/>
      <sheetName val="PT Seguimiento #3"/>
      <sheetName val="PT Seguimiento #4"/>
      <sheetName val="PT Seguimiento #5"/>
      <sheetName val="PT Competencia de la firma"/>
      <sheetName val="PT Documentacion #1"/>
      <sheetName val="PT Documentacion #2"/>
      <sheetName val="PT Documentacion #3"/>
      <sheetName val="PT Documentacion #4"/>
      <sheetName val="PT Documentacion #5"/>
      <sheetName val="PT Etica #2"/>
      <sheetName val="PT Etica #3"/>
      <sheetName val="PT Etica #4"/>
      <sheetName val="PT Etica #5"/>
      <sheetName val="Guia KPI Rendimiento"/>
      <sheetName val="PT Organigrama"/>
      <sheetName val="Kanban Proyecto Ej"/>
      <sheetName val="Dashboard Hallazgos"/>
      <sheetName val="Tablas dinámicas2"/>
      <sheetName val="Acta Inicial"/>
      <sheetName val="Registro Activ. Ejecucion"/>
      <sheetName val="Quejas y Controversias"/>
      <sheetName val="Hoja Oculta"/>
      <sheetName val="Funciones y Responsabilidades"/>
      <sheetName val="Requisitos Calidad"/>
      <sheetName val="PT Discusión y otros"/>
      <sheetName val="Checklist Aceptacion N. Client"/>
      <sheetName val="PT Analisis Variaciones"/>
      <sheetName val="Checklist Continuidad Clientes"/>
      <sheetName val="Formato Recibo Codigo Etica"/>
      <sheetName val="Acta Compromiso Ética"/>
      <sheetName val="Acta Confirmacion Anual"/>
      <sheetName val="Acta Declaración Confidencialid"/>
      <sheetName val="Acta Declar. Conflicto Interese"/>
      <sheetName val="Procedimientos Val Riesgo #1"/>
      <sheetName val="Procedimientos Val Riesgo #2"/>
      <sheetName val="Procedimientos Val Riesgo #3"/>
      <sheetName val="Procedimientos Val Riesgo #4"/>
      <sheetName val="Procedimientos Val Riesgo #5"/>
      <sheetName val="Procedimientos Gobierno #1"/>
      <sheetName val="Procedimientos Gobierno #2"/>
      <sheetName val="Procedimientos Gobierno #3"/>
      <sheetName val="Procedimientos Gobierno #4"/>
      <sheetName val="Procedimientos Gobierno #5"/>
      <sheetName val="Procedimientos Ética #1"/>
      <sheetName val="Procedimientos Ética #2"/>
      <sheetName val="Procedimientos Ética #3"/>
      <sheetName val="Procedimientos Ética #4"/>
      <sheetName val="Procedimientos Ética #5"/>
      <sheetName val="Procedimientos Aceptacion #1"/>
      <sheetName val="Procedimientos Aceptacion #2"/>
      <sheetName val="Procedimientos Aceptacion #3"/>
      <sheetName val="Procedimientos Aceptacion #4"/>
      <sheetName val="Procedimientos Aceptacion #5"/>
      <sheetName val="Procedimientos Encargo #1"/>
      <sheetName val="Procedimientos Encargo #2"/>
      <sheetName val="Procedimientos Encargo #3"/>
      <sheetName val="Procedimientos Encargo #4"/>
      <sheetName val="Procedimientos Recursos #1"/>
      <sheetName val="Procedimientos Recursos #2"/>
      <sheetName val="Procedimientos Recursos #3"/>
      <sheetName val="Procedimientos Recursos #4"/>
      <sheetName val="Procedimientos Informacion #1"/>
      <sheetName val="Procedimientos Informacion #2"/>
      <sheetName val="Procedimientos Informacion #3"/>
      <sheetName val="Procedimientos Informacion #4"/>
      <sheetName val="Procedimientos Informacion #5"/>
      <sheetName val="Procedimientos Seguimiento #1"/>
      <sheetName val="Procedimientos Seguimiento #2"/>
      <sheetName val="Procedimientos Seguimiento #3"/>
      <sheetName val="Procedimientos Seguimiento #4"/>
      <sheetName val="Procedimientos Seguimiento #5"/>
      <sheetName val="Procedimientos Documentacion #1"/>
      <sheetName val="Procedimientos Documentacion #2"/>
      <sheetName val="Procedimientos Encargo #5"/>
      <sheetName val="Procedimientos Recursos #5"/>
      <sheetName val="Procedimientos Documentacion #3"/>
      <sheetName val="Procedimientos Documentacion #4"/>
      <sheetName val="Procedimientos Documentacion #5"/>
      <sheetName val="Estatus Documentacion"/>
      <sheetName val="Resultados Periodos Anteriores"/>
      <sheetName val="Control de Ac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0">
          <cell r="B90" t="str">
            <v>RECURSOS</v>
          </cell>
          <cell r="I90">
            <v>1</v>
          </cell>
        </row>
        <row r="91">
          <cell r="B91" t="str">
            <v>RECURSOS HUMANOS</v>
          </cell>
          <cell r="I91">
            <v>0.3571428571428571</v>
          </cell>
        </row>
        <row r="92">
          <cell r="B92" t="str">
            <v>RECURSOS TECNOLÓGICOS</v>
          </cell>
          <cell r="I92">
            <v>0.1</v>
          </cell>
        </row>
        <row r="93">
          <cell r="B93" t="str">
            <v>RECURSOS INTELECTUALES</v>
          </cell>
          <cell r="I93">
            <v>1</v>
          </cell>
        </row>
        <row r="94">
          <cell r="B94" t="str">
            <v>USO DE RECURSOS TECNOLÓGICOS E INTELECTUALES</v>
          </cell>
          <cell r="I94">
            <v>0.25</v>
          </cell>
        </row>
        <row r="95">
          <cell r="B95" t="str">
            <v>PROVEEDORES DE SERVICIOS</v>
          </cell>
          <cell r="I95">
            <v>0.33333333333333331</v>
          </cell>
        </row>
        <row r="96">
          <cell r="B96" t="str">
            <v>TOTAL DEL COMPONENTE DE RECURSOS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9231-BC58-4F44-90CC-A45FE80CC9B6}">
  <sheetPr codeName="Hoja16"/>
  <dimension ref="A1:WWJ113"/>
  <sheetViews>
    <sheetView showGridLines="0" tabSelected="1" workbookViewId="0">
      <selection activeCell="B8" sqref="B8"/>
    </sheetView>
  </sheetViews>
  <sheetFormatPr baseColWidth="10" defaultColWidth="0" defaultRowHeight="15" x14ac:dyDescent="0.25"/>
  <cols>
    <col min="1" max="1" width="22.28515625" style="12" bestFit="1" customWidth="1"/>
    <col min="2" max="2" width="51.42578125" style="13" customWidth="1"/>
    <col min="3" max="3" width="8.140625" style="2" customWidth="1"/>
    <col min="4" max="4" width="32.140625" style="2" bestFit="1" customWidth="1"/>
    <col min="5" max="5" width="16.7109375" style="2" bestFit="1" customWidth="1"/>
    <col min="6" max="7" width="8.140625" style="2" customWidth="1"/>
    <col min="8" max="8" width="8.140625" style="1" customWidth="1"/>
    <col min="9" max="12" width="16.85546875" style="2" customWidth="1"/>
    <col min="13" max="13" width="19.42578125" style="2" customWidth="1"/>
    <col min="14" max="25" width="3.85546875" style="2" customWidth="1"/>
    <col min="26" max="27" width="12.42578125" style="2" customWidth="1"/>
    <col min="28" max="28" width="17.5703125" style="2" customWidth="1"/>
    <col min="29" max="29" width="12.7109375" style="2" customWidth="1"/>
    <col min="30" max="30" width="9.42578125" style="2" customWidth="1"/>
    <col min="31" max="260" width="9.140625" style="2" hidden="1"/>
    <col min="261" max="261" width="9.85546875" style="2" hidden="1"/>
    <col min="262" max="262" width="81.140625" style="2" hidden="1"/>
    <col min="263" max="265" width="8.7109375" style="2" hidden="1"/>
    <col min="266" max="266" width="12.140625" style="2" hidden="1"/>
    <col min="267" max="267" width="9.140625" style="2" hidden="1"/>
    <col min="268" max="281" width="3.42578125" style="2" hidden="1"/>
    <col min="282" max="516" width="9.140625" style="2" hidden="1"/>
    <col min="517" max="517" width="9.85546875" style="2" hidden="1"/>
    <col min="518" max="518" width="81.140625" style="2" hidden="1"/>
    <col min="519" max="521" width="8.7109375" style="2" hidden="1"/>
    <col min="522" max="522" width="12.140625" style="2" hidden="1"/>
    <col min="523" max="523" width="9.140625" style="2" hidden="1"/>
    <col min="524" max="537" width="3.42578125" style="2" hidden="1"/>
    <col min="538" max="772" width="9.140625" style="2" hidden="1"/>
    <col min="773" max="773" width="9.85546875" style="2" hidden="1"/>
    <col min="774" max="774" width="81.140625" style="2" hidden="1"/>
    <col min="775" max="777" width="8.7109375" style="2" hidden="1"/>
    <col min="778" max="778" width="12.140625" style="2" hidden="1"/>
    <col min="779" max="779" width="9.140625" style="2" hidden="1"/>
    <col min="780" max="793" width="3.42578125" style="2" hidden="1"/>
    <col min="794" max="1028" width="9.140625" style="2" hidden="1"/>
    <col min="1029" max="1029" width="9.85546875" style="2" hidden="1"/>
    <col min="1030" max="1030" width="81.140625" style="2" hidden="1"/>
    <col min="1031" max="1033" width="8.7109375" style="2" hidden="1"/>
    <col min="1034" max="1034" width="12.140625" style="2" hidden="1"/>
    <col min="1035" max="1035" width="9.140625" style="2" hidden="1"/>
    <col min="1036" max="1049" width="3.42578125" style="2" hidden="1"/>
    <col min="1050" max="1284" width="9.140625" style="2" hidden="1"/>
    <col min="1285" max="1285" width="9.85546875" style="2" hidden="1"/>
    <col min="1286" max="1286" width="81.140625" style="2" hidden="1"/>
    <col min="1287" max="1289" width="8.7109375" style="2" hidden="1"/>
    <col min="1290" max="1290" width="12.140625" style="2" hidden="1"/>
    <col min="1291" max="1291" width="9.140625" style="2" hidden="1"/>
    <col min="1292" max="1305" width="3.42578125" style="2" hidden="1"/>
    <col min="1306" max="1540" width="9.140625" style="2" hidden="1"/>
    <col min="1541" max="1541" width="9.85546875" style="2" hidden="1"/>
    <col min="1542" max="1542" width="81.140625" style="2" hidden="1"/>
    <col min="1543" max="1545" width="8.7109375" style="2" hidden="1"/>
    <col min="1546" max="1546" width="12.140625" style="2" hidden="1"/>
    <col min="1547" max="1547" width="9.140625" style="2" hidden="1"/>
    <col min="1548" max="1561" width="3.42578125" style="2" hidden="1"/>
    <col min="1562" max="1796" width="9.140625" style="2" hidden="1"/>
    <col min="1797" max="1797" width="9.85546875" style="2" hidden="1"/>
    <col min="1798" max="1798" width="81.140625" style="2" hidden="1"/>
    <col min="1799" max="1801" width="8.7109375" style="2" hidden="1"/>
    <col min="1802" max="1802" width="12.140625" style="2" hidden="1"/>
    <col min="1803" max="1803" width="9.140625" style="2" hidden="1"/>
    <col min="1804" max="1817" width="3.42578125" style="2" hidden="1"/>
    <col min="1818" max="2052" width="9.140625" style="2" hidden="1"/>
    <col min="2053" max="2053" width="9.85546875" style="2" hidden="1"/>
    <col min="2054" max="2054" width="81.140625" style="2" hidden="1"/>
    <col min="2055" max="2057" width="8.7109375" style="2" hidden="1"/>
    <col min="2058" max="2058" width="12.140625" style="2" hidden="1"/>
    <col min="2059" max="2059" width="9.140625" style="2" hidden="1"/>
    <col min="2060" max="2073" width="3.42578125" style="2" hidden="1"/>
    <col min="2074" max="2308" width="9.140625" style="2" hidden="1"/>
    <col min="2309" max="2309" width="9.85546875" style="2" hidden="1"/>
    <col min="2310" max="2310" width="81.140625" style="2" hidden="1"/>
    <col min="2311" max="2313" width="8.7109375" style="2" hidden="1"/>
    <col min="2314" max="2314" width="12.140625" style="2" hidden="1"/>
    <col min="2315" max="2315" width="9.140625" style="2" hidden="1"/>
    <col min="2316" max="2329" width="3.42578125" style="2" hidden="1"/>
    <col min="2330" max="2564" width="9.140625" style="2" hidden="1"/>
    <col min="2565" max="2565" width="9.85546875" style="2" hidden="1"/>
    <col min="2566" max="2566" width="81.140625" style="2" hidden="1"/>
    <col min="2567" max="2569" width="8.7109375" style="2" hidden="1"/>
    <col min="2570" max="2570" width="12.140625" style="2" hidden="1"/>
    <col min="2571" max="2571" width="9.140625" style="2" hidden="1"/>
    <col min="2572" max="2585" width="3.42578125" style="2" hidden="1"/>
    <col min="2586" max="2820" width="9.140625" style="2" hidden="1"/>
    <col min="2821" max="2821" width="9.85546875" style="2" hidden="1"/>
    <col min="2822" max="2822" width="81.140625" style="2" hidden="1"/>
    <col min="2823" max="2825" width="8.7109375" style="2" hidden="1"/>
    <col min="2826" max="2826" width="12.140625" style="2" hidden="1"/>
    <col min="2827" max="2827" width="9.140625" style="2" hidden="1"/>
    <col min="2828" max="2841" width="3.42578125" style="2" hidden="1"/>
    <col min="2842" max="3076" width="9.140625" style="2" hidden="1"/>
    <col min="3077" max="3077" width="9.85546875" style="2" hidden="1"/>
    <col min="3078" max="3078" width="81.140625" style="2" hidden="1"/>
    <col min="3079" max="3081" width="8.7109375" style="2" hidden="1"/>
    <col min="3082" max="3082" width="12.140625" style="2" hidden="1"/>
    <col min="3083" max="3083" width="9.140625" style="2" hidden="1"/>
    <col min="3084" max="3097" width="3.42578125" style="2" hidden="1"/>
    <col min="3098" max="3332" width="9.140625" style="2" hidden="1"/>
    <col min="3333" max="3333" width="9.85546875" style="2" hidden="1"/>
    <col min="3334" max="3334" width="81.140625" style="2" hidden="1"/>
    <col min="3335" max="3337" width="8.7109375" style="2" hidden="1"/>
    <col min="3338" max="3338" width="12.140625" style="2" hidden="1"/>
    <col min="3339" max="3339" width="9.140625" style="2" hidden="1"/>
    <col min="3340" max="3353" width="3.42578125" style="2" hidden="1"/>
    <col min="3354" max="3588" width="9.140625" style="2" hidden="1"/>
    <col min="3589" max="3589" width="9.85546875" style="2" hidden="1"/>
    <col min="3590" max="3590" width="81.140625" style="2" hidden="1"/>
    <col min="3591" max="3593" width="8.7109375" style="2" hidden="1"/>
    <col min="3594" max="3594" width="12.140625" style="2" hidden="1"/>
    <col min="3595" max="3595" width="9.140625" style="2" hidden="1"/>
    <col min="3596" max="3609" width="3.42578125" style="2" hidden="1"/>
    <col min="3610" max="3844" width="9.140625" style="2" hidden="1"/>
    <col min="3845" max="3845" width="9.85546875" style="2" hidden="1"/>
    <col min="3846" max="3846" width="81.140625" style="2" hidden="1"/>
    <col min="3847" max="3849" width="8.7109375" style="2" hidden="1"/>
    <col min="3850" max="3850" width="12.140625" style="2" hidden="1"/>
    <col min="3851" max="3851" width="9.140625" style="2" hidden="1"/>
    <col min="3852" max="3865" width="3.42578125" style="2" hidden="1"/>
    <col min="3866" max="4100" width="9.140625" style="2" hidden="1"/>
    <col min="4101" max="4101" width="9.85546875" style="2" hidden="1"/>
    <col min="4102" max="4102" width="81.140625" style="2" hidden="1"/>
    <col min="4103" max="4105" width="8.7109375" style="2" hidden="1"/>
    <col min="4106" max="4106" width="12.140625" style="2" hidden="1"/>
    <col min="4107" max="4107" width="9.140625" style="2" hidden="1"/>
    <col min="4108" max="4121" width="3.42578125" style="2" hidden="1"/>
    <col min="4122" max="4356" width="9.140625" style="2" hidden="1"/>
    <col min="4357" max="4357" width="9.85546875" style="2" hidden="1"/>
    <col min="4358" max="4358" width="81.140625" style="2" hidden="1"/>
    <col min="4359" max="4361" width="8.7109375" style="2" hidden="1"/>
    <col min="4362" max="4362" width="12.140625" style="2" hidden="1"/>
    <col min="4363" max="4363" width="9.140625" style="2" hidden="1"/>
    <col min="4364" max="4377" width="3.42578125" style="2" hidden="1"/>
    <col min="4378" max="4612" width="9.140625" style="2" hidden="1"/>
    <col min="4613" max="4613" width="9.85546875" style="2" hidden="1"/>
    <col min="4614" max="4614" width="81.140625" style="2" hidden="1"/>
    <col min="4615" max="4617" width="8.7109375" style="2" hidden="1"/>
    <col min="4618" max="4618" width="12.140625" style="2" hidden="1"/>
    <col min="4619" max="4619" width="9.140625" style="2" hidden="1"/>
    <col min="4620" max="4633" width="3.42578125" style="2" hidden="1"/>
    <col min="4634" max="4868" width="9.140625" style="2" hidden="1"/>
    <col min="4869" max="4869" width="9.85546875" style="2" hidden="1"/>
    <col min="4870" max="4870" width="81.140625" style="2" hidden="1"/>
    <col min="4871" max="4873" width="8.7109375" style="2" hidden="1"/>
    <col min="4874" max="4874" width="12.140625" style="2" hidden="1"/>
    <col min="4875" max="4875" width="9.140625" style="2" hidden="1"/>
    <col min="4876" max="4889" width="3.42578125" style="2" hidden="1"/>
    <col min="4890" max="5124" width="9.140625" style="2" hidden="1"/>
    <col min="5125" max="5125" width="9.85546875" style="2" hidden="1"/>
    <col min="5126" max="5126" width="81.140625" style="2" hidden="1"/>
    <col min="5127" max="5129" width="8.7109375" style="2" hidden="1"/>
    <col min="5130" max="5130" width="12.140625" style="2" hidden="1"/>
    <col min="5131" max="5131" width="9.140625" style="2" hidden="1"/>
    <col min="5132" max="5145" width="3.42578125" style="2" hidden="1"/>
    <col min="5146" max="5380" width="9.140625" style="2" hidden="1"/>
    <col min="5381" max="5381" width="9.85546875" style="2" hidden="1"/>
    <col min="5382" max="5382" width="81.140625" style="2" hidden="1"/>
    <col min="5383" max="5385" width="8.7109375" style="2" hidden="1"/>
    <col min="5386" max="5386" width="12.140625" style="2" hidden="1"/>
    <col min="5387" max="5387" width="9.140625" style="2" hidden="1"/>
    <col min="5388" max="5401" width="3.42578125" style="2" hidden="1"/>
    <col min="5402" max="5636" width="9.140625" style="2" hidden="1"/>
    <col min="5637" max="5637" width="9.85546875" style="2" hidden="1"/>
    <col min="5638" max="5638" width="81.140625" style="2" hidden="1"/>
    <col min="5639" max="5641" width="8.7109375" style="2" hidden="1"/>
    <col min="5642" max="5642" width="12.140625" style="2" hidden="1"/>
    <col min="5643" max="5643" width="9.140625" style="2" hidden="1"/>
    <col min="5644" max="5657" width="3.42578125" style="2" hidden="1"/>
    <col min="5658" max="5892" width="9.140625" style="2" hidden="1"/>
    <col min="5893" max="5893" width="9.85546875" style="2" hidden="1"/>
    <col min="5894" max="5894" width="81.140625" style="2" hidden="1"/>
    <col min="5895" max="5897" width="8.7109375" style="2" hidden="1"/>
    <col min="5898" max="5898" width="12.140625" style="2" hidden="1"/>
    <col min="5899" max="5899" width="9.140625" style="2" hidden="1"/>
    <col min="5900" max="5913" width="3.42578125" style="2" hidden="1"/>
    <col min="5914" max="6148" width="9.140625" style="2" hidden="1"/>
    <col min="6149" max="6149" width="9.85546875" style="2" hidden="1"/>
    <col min="6150" max="6150" width="81.140625" style="2" hidden="1"/>
    <col min="6151" max="6153" width="8.7109375" style="2" hidden="1"/>
    <col min="6154" max="6154" width="12.140625" style="2" hidden="1"/>
    <col min="6155" max="6155" width="9.140625" style="2" hidden="1"/>
    <col min="6156" max="6169" width="3.42578125" style="2" hidden="1"/>
    <col min="6170" max="6404" width="9.140625" style="2" hidden="1"/>
    <col min="6405" max="6405" width="9.85546875" style="2" hidden="1"/>
    <col min="6406" max="6406" width="81.140625" style="2" hidden="1"/>
    <col min="6407" max="6409" width="8.7109375" style="2" hidden="1"/>
    <col min="6410" max="6410" width="12.140625" style="2" hidden="1"/>
    <col min="6411" max="6411" width="9.140625" style="2" hidden="1"/>
    <col min="6412" max="6425" width="3.42578125" style="2" hidden="1"/>
    <col min="6426" max="6660" width="9.140625" style="2" hidden="1"/>
    <col min="6661" max="6661" width="9.85546875" style="2" hidden="1"/>
    <col min="6662" max="6662" width="81.140625" style="2" hidden="1"/>
    <col min="6663" max="6665" width="8.7109375" style="2" hidden="1"/>
    <col min="6666" max="6666" width="12.140625" style="2" hidden="1"/>
    <col min="6667" max="6667" width="9.140625" style="2" hidden="1"/>
    <col min="6668" max="6681" width="3.42578125" style="2" hidden="1"/>
    <col min="6682" max="6916" width="9.140625" style="2" hidden="1"/>
    <col min="6917" max="6917" width="9.85546875" style="2" hidden="1"/>
    <col min="6918" max="6918" width="81.140625" style="2" hidden="1"/>
    <col min="6919" max="6921" width="8.7109375" style="2" hidden="1"/>
    <col min="6922" max="6922" width="12.140625" style="2" hidden="1"/>
    <col min="6923" max="6923" width="9.140625" style="2" hidden="1"/>
    <col min="6924" max="6937" width="3.42578125" style="2" hidden="1"/>
    <col min="6938" max="7172" width="9.140625" style="2" hidden="1"/>
    <col min="7173" max="7173" width="9.85546875" style="2" hidden="1"/>
    <col min="7174" max="7174" width="81.140625" style="2" hidden="1"/>
    <col min="7175" max="7177" width="8.7109375" style="2" hidden="1"/>
    <col min="7178" max="7178" width="12.140625" style="2" hidden="1"/>
    <col min="7179" max="7179" width="9.140625" style="2" hidden="1"/>
    <col min="7180" max="7193" width="3.42578125" style="2" hidden="1"/>
    <col min="7194" max="7428" width="9.140625" style="2" hidden="1"/>
    <col min="7429" max="7429" width="9.85546875" style="2" hidden="1"/>
    <col min="7430" max="7430" width="81.140625" style="2" hidden="1"/>
    <col min="7431" max="7433" width="8.7109375" style="2" hidden="1"/>
    <col min="7434" max="7434" width="12.140625" style="2" hidden="1"/>
    <col min="7435" max="7435" width="9.140625" style="2" hidden="1"/>
    <col min="7436" max="7449" width="3.42578125" style="2" hidden="1"/>
    <col min="7450" max="7684" width="9.140625" style="2" hidden="1"/>
    <col min="7685" max="7685" width="9.85546875" style="2" hidden="1"/>
    <col min="7686" max="7686" width="81.140625" style="2" hidden="1"/>
    <col min="7687" max="7689" width="8.7109375" style="2" hidden="1"/>
    <col min="7690" max="7690" width="12.140625" style="2" hidden="1"/>
    <col min="7691" max="7691" width="9.140625" style="2" hidden="1"/>
    <col min="7692" max="7705" width="3.42578125" style="2" hidden="1"/>
    <col min="7706" max="7940" width="9.140625" style="2" hidden="1"/>
    <col min="7941" max="7941" width="9.85546875" style="2" hidden="1"/>
    <col min="7942" max="7942" width="81.140625" style="2" hidden="1"/>
    <col min="7943" max="7945" width="8.7109375" style="2" hidden="1"/>
    <col min="7946" max="7946" width="12.140625" style="2" hidden="1"/>
    <col min="7947" max="7947" width="9.140625" style="2" hidden="1"/>
    <col min="7948" max="7961" width="3.42578125" style="2" hidden="1"/>
    <col min="7962" max="8196" width="9.140625" style="2" hidden="1"/>
    <col min="8197" max="8197" width="9.85546875" style="2" hidden="1"/>
    <col min="8198" max="8198" width="81.140625" style="2" hidden="1"/>
    <col min="8199" max="8201" width="8.7109375" style="2" hidden="1"/>
    <col min="8202" max="8202" width="12.140625" style="2" hidden="1"/>
    <col min="8203" max="8203" width="9.140625" style="2" hidden="1"/>
    <col min="8204" max="8217" width="3.42578125" style="2" hidden="1"/>
    <col min="8218" max="8452" width="9.140625" style="2" hidden="1"/>
    <col min="8453" max="8453" width="9.85546875" style="2" hidden="1"/>
    <col min="8454" max="8454" width="81.140625" style="2" hidden="1"/>
    <col min="8455" max="8457" width="8.7109375" style="2" hidden="1"/>
    <col min="8458" max="8458" width="12.140625" style="2" hidden="1"/>
    <col min="8459" max="8459" width="9.140625" style="2" hidden="1"/>
    <col min="8460" max="8473" width="3.42578125" style="2" hidden="1"/>
    <col min="8474" max="8708" width="9.140625" style="2" hidden="1"/>
    <col min="8709" max="8709" width="9.85546875" style="2" hidden="1"/>
    <col min="8710" max="8710" width="81.140625" style="2" hidden="1"/>
    <col min="8711" max="8713" width="8.7109375" style="2" hidden="1"/>
    <col min="8714" max="8714" width="12.140625" style="2" hidden="1"/>
    <col min="8715" max="8715" width="9.140625" style="2" hidden="1"/>
    <col min="8716" max="8729" width="3.42578125" style="2" hidden="1"/>
    <col min="8730" max="8964" width="9.140625" style="2" hidden="1"/>
    <col min="8965" max="8965" width="9.85546875" style="2" hidden="1"/>
    <col min="8966" max="8966" width="81.140625" style="2" hidden="1"/>
    <col min="8967" max="8969" width="8.7109375" style="2" hidden="1"/>
    <col min="8970" max="8970" width="12.140625" style="2" hidden="1"/>
    <col min="8971" max="8971" width="9.140625" style="2" hidden="1"/>
    <col min="8972" max="8985" width="3.42578125" style="2" hidden="1"/>
    <col min="8986" max="9220" width="9.140625" style="2" hidden="1"/>
    <col min="9221" max="9221" width="9.85546875" style="2" hidden="1"/>
    <col min="9222" max="9222" width="81.140625" style="2" hidden="1"/>
    <col min="9223" max="9225" width="8.7109375" style="2" hidden="1"/>
    <col min="9226" max="9226" width="12.140625" style="2" hidden="1"/>
    <col min="9227" max="9227" width="9.140625" style="2" hidden="1"/>
    <col min="9228" max="9241" width="3.42578125" style="2" hidden="1"/>
    <col min="9242" max="9476" width="9.140625" style="2" hidden="1"/>
    <col min="9477" max="9477" width="9.85546875" style="2" hidden="1"/>
    <col min="9478" max="9478" width="81.140625" style="2" hidden="1"/>
    <col min="9479" max="9481" width="8.7109375" style="2" hidden="1"/>
    <col min="9482" max="9482" width="12.140625" style="2" hidden="1"/>
    <col min="9483" max="9483" width="9.140625" style="2" hidden="1"/>
    <col min="9484" max="9497" width="3.42578125" style="2" hidden="1"/>
    <col min="9498" max="9732" width="9.140625" style="2" hidden="1"/>
    <col min="9733" max="9733" width="9.85546875" style="2" hidden="1"/>
    <col min="9734" max="9734" width="81.140625" style="2" hidden="1"/>
    <col min="9735" max="9737" width="8.7109375" style="2" hidden="1"/>
    <col min="9738" max="9738" width="12.140625" style="2" hidden="1"/>
    <col min="9739" max="9739" width="9.140625" style="2" hidden="1"/>
    <col min="9740" max="9753" width="3.42578125" style="2" hidden="1"/>
    <col min="9754" max="9988" width="9.140625" style="2" hidden="1"/>
    <col min="9989" max="9989" width="9.85546875" style="2" hidden="1"/>
    <col min="9990" max="9990" width="81.140625" style="2" hidden="1"/>
    <col min="9991" max="9993" width="8.7109375" style="2" hidden="1"/>
    <col min="9994" max="9994" width="12.140625" style="2" hidden="1"/>
    <col min="9995" max="9995" width="9.140625" style="2" hidden="1"/>
    <col min="9996" max="10009" width="3.42578125" style="2" hidden="1"/>
    <col min="10010" max="10244" width="9.140625" style="2" hidden="1"/>
    <col min="10245" max="10245" width="9.85546875" style="2" hidden="1"/>
    <col min="10246" max="10246" width="81.140625" style="2" hidden="1"/>
    <col min="10247" max="10249" width="8.7109375" style="2" hidden="1"/>
    <col min="10250" max="10250" width="12.140625" style="2" hidden="1"/>
    <col min="10251" max="10251" width="9.140625" style="2" hidden="1"/>
    <col min="10252" max="10265" width="3.42578125" style="2" hidden="1"/>
    <col min="10266" max="10500" width="9.140625" style="2" hidden="1"/>
    <col min="10501" max="10501" width="9.85546875" style="2" hidden="1"/>
    <col min="10502" max="10502" width="81.140625" style="2" hidden="1"/>
    <col min="10503" max="10505" width="8.7109375" style="2" hidden="1"/>
    <col min="10506" max="10506" width="12.140625" style="2" hidden="1"/>
    <col min="10507" max="10507" width="9.140625" style="2" hidden="1"/>
    <col min="10508" max="10521" width="3.42578125" style="2" hidden="1"/>
    <col min="10522" max="10756" width="9.140625" style="2" hidden="1"/>
    <col min="10757" max="10757" width="9.85546875" style="2" hidden="1"/>
    <col min="10758" max="10758" width="81.140625" style="2" hidden="1"/>
    <col min="10759" max="10761" width="8.7109375" style="2" hidden="1"/>
    <col min="10762" max="10762" width="12.140625" style="2" hidden="1"/>
    <col min="10763" max="10763" width="9.140625" style="2" hidden="1"/>
    <col min="10764" max="10777" width="3.42578125" style="2" hidden="1"/>
    <col min="10778" max="11012" width="9.140625" style="2" hidden="1"/>
    <col min="11013" max="11013" width="9.85546875" style="2" hidden="1"/>
    <col min="11014" max="11014" width="81.140625" style="2" hidden="1"/>
    <col min="11015" max="11017" width="8.7109375" style="2" hidden="1"/>
    <col min="11018" max="11018" width="12.140625" style="2" hidden="1"/>
    <col min="11019" max="11019" width="9.140625" style="2" hidden="1"/>
    <col min="11020" max="11033" width="3.42578125" style="2" hidden="1"/>
    <col min="11034" max="11268" width="9.140625" style="2" hidden="1"/>
    <col min="11269" max="11269" width="9.85546875" style="2" hidden="1"/>
    <col min="11270" max="11270" width="81.140625" style="2" hidden="1"/>
    <col min="11271" max="11273" width="8.7109375" style="2" hidden="1"/>
    <col min="11274" max="11274" width="12.140625" style="2" hidden="1"/>
    <col min="11275" max="11275" width="9.140625" style="2" hidden="1"/>
    <col min="11276" max="11289" width="3.42578125" style="2" hidden="1"/>
    <col min="11290" max="11524" width="9.140625" style="2" hidden="1"/>
    <col min="11525" max="11525" width="9.85546875" style="2" hidden="1"/>
    <col min="11526" max="11526" width="81.140625" style="2" hidden="1"/>
    <col min="11527" max="11529" width="8.7109375" style="2" hidden="1"/>
    <col min="11530" max="11530" width="12.140625" style="2" hidden="1"/>
    <col min="11531" max="11531" width="9.140625" style="2" hidden="1"/>
    <col min="11532" max="11545" width="3.42578125" style="2" hidden="1"/>
    <col min="11546" max="11780" width="9.140625" style="2" hidden="1"/>
    <col min="11781" max="11781" width="9.85546875" style="2" hidden="1"/>
    <col min="11782" max="11782" width="81.140625" style="2" hidden="1"/>
    <col min="11783" max="11785" width="8.7109375" style="2" hidden="1"/>
    <col min="11786" max="11786" width="12.140625" style="2" hidden="1"/>
    <col min="11787" max="11787" width="9.140625" style="2" hidden="1"/>
    <col min="11788" max="11801" width="3.42578125" style="2" hidden="1"/>
    <col min="11802" max="12036" width="9.140625" style="2" hidden="1"/>
    <col min="12037" max="12037" width="9.85546875" style="2" hidden="1"/>
    <col min="12038" max="12038" width="81.140625" style="2" hidden="1"/>
    <col min="12039" max="12041" width="8.7109375" style="2" hidden="1"/>
    <col min="12042" max="12042" width="12.140625" style="2" hidden="1"/>
    <col min="12043" max="12043" width="9.140625" style="2" hidden="1"/>
    <col min="12044" max="12057" width="3.42578125" style="2" hidden="1"/>
    <col min="12058" max="12292" width="9.140625" style="2" hidden="1"/>
    <col min="12293" max="12293" width="9.85546875" style="2" hidden="1"/>
    <col min="12294" max="12294" width="81.140625" style="2" hidden="1"/>
    <col min="12295" max="12297" width="8.7109375" style="2" hidden="1"/>
    <col min="12298" max="12298" width="12.140625" style="2" hidden="1"/>
    <col min="12299" max="12299" width="9.140625" style="2" hidden="1"/>
    <col min="12300" max="12313" width="3.42578125" style="2" hidden="1"/>
    <col min="12314" max="12548" width="9.140625" style="2" hidden="1"/>
    <col min="12549" max="12549" width="9.85546875" style="2" hidden="1"/>
    <col min="12550" max="12550" width="81.140625" style="2" hidden="1"/>
    <col min="12551" max="12553" width="8.7109375" style="2" hidden="1"/>
    <col min="12554" max="12554" width="12.140625" style="2" hidden="1"/>
    <col min="12555" max="12555" width="9.140625" style="2" hidden="1"/>
    <col min="12556" max="12569" width="3.42578125" style="2" hidden="1"/>
    <col min="12570" max="12804" width="9.140625" style="2" hidden="1"/>
    <col min="12805" max="12805" width="9.85546875" style="2" hidden="1"/>
    <col min="12806" max="12806" width="81.140625" style="2" hidden="1"/>
    <col min="12807" max="12809" width="8.7109375" style="2" hidden="1"/>
    <col min="12810" max="12810" width="12.140625" style="2" hidden="1"/>
    <col min="12811" max="12811" width="9.140625" style="2" hidden="1"/>
    <col min="12812" max="12825" width="3.42578125" style="2" hidden="1"/>
    <col min="12826" max="13060" width="9.140625" style="2" hidden="1"/>
    <col min="13061" max="13061" width="9.85546875" style="2" hidden="1"/>
    <col min="13062" max="13062" width="81.140625" style="2" hidden="1"/>
    <col min="13063" max="13065" width="8.7109375" style="2" hidden="1"/>
    <col min="13066" max="13066" width="12.140625" style="2" hidden="1"/>
    <col min="13067" max="13067" width="9.140625" style="2" hidden="1"/>
    <col min="13068" max="13081" width="3.42578125" style="2" hidden="1"/>
    <col min="13082" max="13316" width="9.140625" style="2" hidden="1"/>
    <col min="13317" max="13317" width="9.85546875" style="2" hidden="1"/>
    <col min="13318" max="13318" width="81.140625" style="2" hidden="1"/>
    <col min="13319" max="13321" width="8.7109375" style="2" hidden="1"/>
    <col min="13322" max="13322" width="12.140625" style="2" hidden="1"/>
    <col min="13323" max="13323" width="9.140625" style="2" hidden="1"/>
    <col min="13324" max="13337" width="3.42578125" style="2" hidden="1"/>
    <col min="13338" max="13572" width="9.140625" style="2" hidden="1"/>
    <col min="13573" max="13573" width="9.85546875" style="2" hidden="1"/>
    <col min="13574" max="13574" width="81.140625" style="2" hidden="1"/>
    <col min="13575" max="13577" width="8.7109375" style="2" hidden="1"/>
    <col min="13578" max="13578" width="12.140625" style="2" hidden="1"/>
    <col min="13579" max="13579" width="9.140625" style="2" hidden="1"/>
    <col min="13580" max="13593" width="3.42578125" style="2" hidden="1"/>
    <col min="13594" max="13828" width="9.140625" style="2" hidden="1"/>
    <col min="13829" max="13829" width="9.85546875" style="2" hidden="1"/>
    <col min="13830" max="13830" width="81.140625" style="2" hidden="1"/>
    <col min="13831" max="13833" width="8.7109375" style="2" hidden="1"/>
    <col min="13834" max="13834" width="12.140625" style="2" hidden="1"/>
    <col min="13835" max="13835" width="9.140625" style="2" hidden="1"/>
    <col min="13836" max="13849" width="3.42578125" style="2" hidden="1"/>
    <col min="13850" max="14084" width="9.140625" style="2" hidden="1"/>
    <col min="14085" max="14085" width="9.85546875" style="2" hidden="1"/>
    <col min="14086" max="14086" width="81.140625" style="2" hidden="1"/>
    <col min="14087" max="14089" width="8.7109375" style="2" hidden="1"/>
    <col min="14090" max="14090" width="12.140625" style="2" hidden="1"/>
    <col min="14091" max="14091" width="9.140625" style="2" hidden="1"/>
    <col min="14092" max="14105" width="3.42578125" style="2" hidden="1"/>
    <col min="14106" max="14340" width="9.140625" style="2" hidden="1"/>
    <col min="14341" max="14341" width="9.85546875" style="2" hidden="1"/>
    <col min="14342" max="14342" width="81.140625" style="2" hidden="1"/>
    <col min="14343" max="14345" width="8.7109375" style="2" hidden="1"/>
    <col min="14346" max="14346" width="12.140625" style="2" hidden="1"/>
    <col min="14347" max="14347" width="9.140625" style="2" hidden="1"/>
    <col min="14348" max="14361" width="3.42578125" style="2" hidden="1"/>
    <col min="14362" max="14596" width="9.140625" style="2" hidden="1"/>
    <col min="14597" max="14597" width="9.85546875" style="2" hidden="1"/>
    <col min="14598" max="14598" width="81.140625" style="2" hidden="1"/>
    <col min="14599" max="14601" width="8.7109375" style="2" hidden="1"/>
    <col min="14602" max="14602" width="12.140625" style="2" hidden="1"/>
    <col min="14603" max="14603" width="9.140625" style="2" hidden="1"/>
    <col min="14604" max="14617" width="3.42578125" style="2" hidden="1"/>
    <col min="14618" max="14852" width="9.140625" style="2" hidden="1"/>
    <col min="14853" max="14853" width="9.85546875" style="2" hidden="1"/>
    <col min="14854" max="14854" width="81.140625" style="2" hidden="1"/>
    <col min="14855" max="14857" width="8.7109375" style="2" hidden="1"/>
    <col min="14858" max="14858" width="12.140625" style="2" hidden="1"/>
    <col min="14859" max="14859" width="9.140625" style="2" hidden="1"/>
    <col min="14860" max="14873" width="3.42578125" style="2" hidden="1"/>
    <col min="14874" max="15108" width="9.140625" style="2" hidden="1"/>
    <col min="15109" max="15109" width="9.85546875" style="2" hidden="1"/>
    <col min="15110" max="15110" width="81.140625" style="2" hidden="1"/>
    <col min="15111" max="15113" width="8.7109375" style="2" hidden="1"/>
    <col min="15114" max="15114" width="12.140625" style="2" hidden="1"/>
    <col min="15115" max="15115" width="9.140625" style="2" hidden="1"/>
    <col min="15116" max="15129" width="3.42578125" style="2" hidden="1"/>
    <col min="15130" max="15364" width="9.140625" style="2" hidden="1"/>
    <col min="15365" max="15365" width="9.85546875" style="2" hidden="1"/>
    <col min="15366" max="15366" width="81.140625" style="2" hidden="1"/>
    <col min="15367" max="15369" width="8.7109375" style="2" hidden="1"/>
    <col min="15370" max="15370" width="12.140625" style="2" hidden="1"/>
    <col min="15371" max="15371" width="9.140625" style="2" hidden="1"/>
    <col min="15372" max="15385" width="3.42578125" style="2" hidden="1"/>
    <col min="15386" max="15620" width="9.140625" style="2" hidden="1"/>
    <col min="15621" max="15621" width="9.85546875" style="2" hidden="1"/>
    <col min="15622" max="15622" width="81.140625" style="2" hidden="1"/>
    <col min="15623" max="15625" width="8.7109375" style="2" hidden="1"/>
    <col min="15626" max="15626" width="12.140625" style="2" hidden="1"/>
    <col min="15627" max="15627" width="9.140625" style="2" hidden="1"/>
    <col min="15628" max="15641" width="3.42578125" style="2" hidden="1"/>
    <col min="15642" max="15876" width="9.140625" style="2" hidden="1"/>
    <col min="15877" max="15877" width="9.85546875" style="2" hidden="1"/>
    <col min="15878" max="15878" width="81.140625" style="2" hidden="1"/>
    <col min="15879" max="15881" width="8.7109375" style="2" hidden="1"/>
    <col min="15882" max="15882" width="12.140625" style="2" hidden="1"/>
    <col min="15883" max="15883" width="9.140625" style="2" hidden="1"/>
    <col min="15884" max="15897" width="3.42578125" style="2" hidden="1"/>
    <col min="15898" max="16132" width="9.140625" style="2" hidden="1"/>
    <col min="16133" max="16133" width="9.85546875" style="2" hidden="1"/>
    <col min="16134" max="16134" width="81.140625" style="2" hidden="1"/>
    <col min="16135" max="16137" width="8.7109375" style="2" hidden="1"/>
    <col min="16138" max="16138" width="12.140625" style="2" hidden="1"/>
    <col min="16139" max="16139" width="9.140625" style="2" hidden="1"/>
    <col min="16140" max="16156" width="3.42578125" style="2" hidden="1"/>
    <col min="16157" max="16384" width="9.140625" style="2" hidden="1"/>
  </cols>
  <sheetData>
    <row r="1" spans="1:7" ht="15.75" customHeight="1" x14ac:dyDescent="0.2">
      <c r="A1" s="88"/>
      <c r="B1" s="89" t="s">
        <v>0</v>
      </c>
      <c r="C1" s="89"/>
      <c r="D1" s="89"/>
      <c r="E1" s="89"/>
      <c r="F1" s="89"/>
      <c r="G1" s="89"/>
    </row>
    <row r="2" spans="1:7" ht="15.75" customHeight="1" x14ac:dyDescent="0.2">
      <c r="A2" s="90"/>
      <c r="B2" s="89"/>
      <c r="C2" s="89"/>
      <c r="D2" s="89"/>
      <c r="E2" s="89"/>
      <c r="F2" s="89"/>
      <c r="G2" s="89"/>
    </row>
    <row r="3" spans="1:7" ht="15.75" customHeight="1" x14ac:dyDescent="0.2">
      <c r="A3" s="90"/>
      <c r="B3" s="89"/>
      <c r="C3" s="89"/>
      <c r="D3" s="89"/>
      <c r="E3" s="89"/>
      <c r="F3" s="89"/>
      <c r="G3" s="89"/>
    </row>
    <row r="4" spans="1:7" ht="15.75" customHeight="1" x14ac:dyDescent="0.2">
      <c r="A4" s="90"/>
      <c r="B4" s="89"/>
      <c r="C4" s="89"/>
      <c r="D4" s="89"/>
      <c r="E4" s="89"/>
      <c r="F4" s="89"/>
      <c r="G4" s="89"/>
    </row>
    <row r="5" spans="1:7" ht="4.5" customHeight="1" x14ac:dyDescent="0.2">
      <c r="A5" s="125"/>
      <c r="B5" s="126"/>
      <c r="C5" s="126"/>
      <c r="D5" s="126"/>
      <c r="E5" s="126"/>
      <c r="F5" s="126"/>
      <c r="G5" s="126"/>
    </row>
    <row r="6" spans="1:7" x14ac:dyDescent="0.2">
      <c r="A6" s="3" t="s">
        <v>1</v>
      </c>
      <c r="B6" s="3"/>
      <c r="C6" s="3" t="s">
        <v>2</v>
      </c>
      <c r="D6" s="4" t="s">
        <v>3</v>
      </c>
      <c r="E6" s="3" t="s">
        <v>4</v>
      </c>
      <c r="F6" s="5"/>
      <c r="G6" s="6" t="s">
        <v>5</v>
      </c>
    </row>
    <row r="7" spans="1:7" x14ac:dyDescent="0.2">
      <c r="A7" s="7" t="s">
        <v>6</v>
      </c>
      <c r="B7" s="7"/>
      <c r="C7" s="7"/>
      <c r="D7" s="8" t="s">
        <v>7</v>
      </c>
      <c r="E7" s="9"/>
      <c r="F7" s="9"/>
      <c r="G7" s="10" t="s">
        <v>144</v>
      </c>
    </row>
    <row r="8" spans="1:7" x14ac:dyDescent="0.2">
      <c r="A8" s="7" t="s">
        <v>8</v>
      </c>
      <c r="B8" s="7"/>
      <c r="C8" s="7"/>
      <c r="D8" s="8" t="s">
        <v>9</v>
      </c>
      <c r="E8" s="7"/>
      <c r="F8" s="7"/>
      <c r="G8" s="11"/>
    </row>
    <row r="9" spans="1:7" ht="18" customHeight="1" x14ac:dyDescent="0.25">
      <c r="A9" s="2"/>
      <c r="B9" s="12"/>
      <c r="C9" s="13"/>
    </row>
    <row r="10" spans="1:7" ht="24.75" customHeight="1" x14ac:dyDescent="0.2">
      <c r="A10" s="91" t="s">
        <v>10</v>
      </c>
      <c r="B10" s="91"/>
      <c r="C10" s="91"/>
      <c r="D10" s="91"/>
      <c r="E10" s="91"/>
      <c r="F10" s="91"/>
      <c r="G10" s="91"/>
    </row>
    <row r="11" spans="1:7" ht="24.75" customHeight="1" x14ac:dyDescent="0.2">
      <c r="A11" s="14" t="s">
        <v>11</v>
      </c>
      <c r="B11" s="14"/>
      <c r="C11" s="14"/>
      <c r="D11" s="14"/>
      <c r="E11" s="14"/>
      <c r="F11" s="14"/>
      <c r="G11" s="14"/>
    </row>
    <row r="12" spans="1:7" ht="24.75" customHeight="1" x14ac:dyDescent="0.2">
      <c r="A12" s="14"/>
      <c r="B12" s="14"/>
      <c r="C12" s="14"/>
      <c r="D12" s="14"/>
      <c r="E12" s="14"/>
      <c r="F12" s="14"/>
      <c r="G12" s="14"/>
    </row>
    <row r="13" spans="1:7" ht="24.75" customHeight="1" x14ac:dyDescent="0.2">
      <c r="A13" s="14"/>
      <c r="B13" s="14"/>
      <c r="C13" s="14"/>
      <c r="D13" s="14"/>
      <c r="E13" s="14"/>
      <c r="F13" s="14"/>
      <c r="G13" s="14"/>
    </row>
    <row r="14" spans="1:7" ht="24.75" customHeight="1" x14ac:dyDescent="0.2">
      <c r="A14" s="14"/>
      <c r="B14" s="14"/>
      <c r="C14" s="14"/>
      <c r="D14" s="14"/>
      <c r="E14" s="14"/>
      <c r="F14" s="14"/>
      <c r="G14" s="14"/>
    </row>
    <row r="15" spans="1:7" ht="24.75" customHeight="1" x14ac:dyDescent="0.2">
      <c r="A15" s="14"/>
      <c r="B15" s="14"/>
      <c r="C15" s="14"/>
      <c r="D15" s="14"/>
      <c r="E15" s="14"/>
      <c r="F15" s="14"/>
      <c r="G15" s="14"/>
    </row>
    <row r="16" spans="1:7" ht="24.75" customHeight="1" x14ac:dyDescent="0.2">
      <c r="A16" s="91" t="s">
        <v>12</v>
      </c>
      <c r="B16" s="91"/>
      <c r="C16" s="91"/>
      <c r="D16" s="91"/>
      <c r="E16" s="91"/>
      <c r="F16" s="91"/>
      <c r="G16" s="91"/>
    </row>
    <row r="17" spans="1:29" s="13" customFormat="1" ht="35.25" customHeight="1" x14ac:dyDescent="0.2">
      <c r="A17" s="14" t="s">
        <v>13</v>
      </c>
      <c r="B17" s="14"/>
      <c r="C17" s="14"/>
      <c r="D17" s="14"/>
      <c r="E17" s="14"/>
      <c r="F17" s="14"/>
      <c r="G17" s="14"/>
      <c r="Z17" s="2"/>
      <c r="AA17" s="2"/>
      <c r="AB17" s="2"/>
      <c r="AC17" s="2"/>
    </row>
    <row r="18" spans="1:29" s="13" customFormat="1" ht="35.25" customHeight="1" x14ac:dyDescent="0.2">
      <c r="A18" s="14"/>
      <c r="B18" s="14"/>
      <c r="C18" s="14"/>
      <c r="D18" s="14"/>
      <c r="E18" s="14"/>
      <c r="F18" s="14"/>
      <c r="G18" s="14"/>
    </row>
    <row r="19" spans="1:29" ht="24.75" customHeight="1" x14ac:dyDescent="0.2">
      <c r="A19" s="92" t="s">
        <v>14</v>
      </c>
      <c r="B19" s="93"/>
      <c r="C19" s="93"/>
      <c r="D19" s="93"/>
      <c r="E19" s="93"/>
      <c r="F19" s="93"/>
      <c r="G19" s="94"/>
    </row>
    <row r="20" spans="1:29" ht="24.75" customHeight="1" x14ac:dyDescent="0.2">
      <c r="A20" s="15" t="s">
        <v>15</v>
      </c>
      <c r="B20" s="16" t="s">
        <v>16</v>
      </c>
      <c r="C20" s="1"/>
      <c r="D20" s="1"/>
      <c r="E20" s="1"/>
      <c r="F20" s="1"/>
      <c r="G20" s="17"/>
    </row>
    <row r="21" spans="1:29" ht="48" customHeight="1" x14ac:dyDescent="0.2">
      <c r="A21" s="15" t="s">
        <v>17</v>
      </c>
      <c r="B21" s="18" t="s">
        <v>18</v>
      </c>
      <c r="C21" s="18"/>
      <c r="D21" s="18"/>
      <c r="E21" s="18"/>
      <c r="F21" s="18"/>
      <c r="G21" s="19"/>
    </row>
    <row r="22" spans="1:29" ht="65.25" customHeight="1" x14ac:dyDescent="0.2">
      <c r="A22" s="15" t="s">
        <v>19</v>
      </c>
      <c r="B22" s="18" t="s">
        <v>20</v>
      </c>
      <c r="C22" s="18"/>
      <c r="D22" s="18"/>
      <c r="E22" s="18"/>
      <c r="F22" s="18"/>
      <c r="G22" s="19"/>
      <c r="Y22" s="20" t="s">
        <v>21</v>
      </c>
      <c r="Z22" s="21"/>
      <c r="AA22" s="21"/>
      <c r="AB22" s="21"/>
    </row>
    <row r="23" spans="1:29" ht="24.75" customHeight="1" x14ac:dyDescent="0.2">
      <c r="A23" s="15" t="s">
        <v>22</v>
      </c>
      <c r="B23" s="18" t="s">
        <v>23</v>
      </c>
      <c r="C23" s="18"/>
      <c r="D23" s="18"/>
      <c r="E23" s="18"/>
      <c r="F23" s="18"/>
      <c r="G23" s="19"/>
      <c r="H23" s="22"/>
      <c r="Y23" s="23">
        <v>2</v>
      </c>
      <c r="Z23" s="24" t="s">
        <v>24</v>
      </c>
      <c r="AA23" s="25"/>
      <c r="AB23" s="26"/>
    </row>
    <row r="24" spans="1:29" ht="24.75" customHeight="1" x14ac:dyDescent="0.2">
      <c r="A24" s="15" t="s">
        <v>25</v>
      </c>
      <c r="B24" s="18" t="s">
        <v>26</v>
      </c>
      <c r="C24" s="18"/>
      <c r="D24" s="18"/>
      <c r="E24" s="18"/>
      <c r="F24" s="18"/>
      <c r="G24" s="19"/>
      <c r="Y24" s="27">
        <v>1</v>
      </c>
      <c r="Z24" s="28" t="s">
        <v>27</v>
      </c>
      <c r="AA24" s="29"/>
      <c r="AB24" s="30"/>
    </row>
    <row r="25" spans="1:29" ht="24.75" customHeight="1" x14ac:dyDescent="0.2">
      <c r="A25" s="15" t="s">
        <v>25</v>
      </c>
      <c r="B25" s="18" t="s">
        <v>28</v>
      </c>
      <c r="C25" s="18"/>
      <c r="D25" s="18"/>
      <c r="E25" s="18"/>
      <c r="F25" s="18"/>
      <c r="G25" s="19"/>
      <c r="Y25" s="31">
        <v>0</v>
      </c>
      <c r="Z25" s="32" t="s">
        <v>29</v>
      </c>
      <c r="AA25" s="33"/>
      <c r="AB25" s="34"/>
    </row>
    <row r="26" spans="1:29" ht="24.75" customHeight="1" x14ac:dyDescent="0.2">
      <c r="A26" s="15" t="s">
        <v>30</v>
      </c>
      <c r="B26" s="18" t="s">
        <v>31</v>
      </c>
      <c r="C26" s="18"/>
      <c r="D26" s="18"/>
      <c r="E26" s="18"/>
      <c r="F26" s="18"/>
      <c r="G26" s="19"/>
    </row>
    <row r="27" spans="1:29" ht="42.75" customHeight="1" x14ac:dyDescent="0.2">
      <c r="A27" s="15" t="s">
        <v>32</v>
      </c>
      <c r="B27" s="18" t="s">
        <v>33</v>
      </c>
      <c r="C27" s="18"/>
      <c r="D27" s="18"/>
      <c r="E27" s="18"/>
      <c r="F27" s="18"/>
      <c r="G27" s="19"/>
    </row>
    <row r="28" spans="1:29" ht="24.75" customHeight="1" x14ac:dyDescent="0.2">
      <c r="A28" s="15" t="s">
        <v>34</v>
      </c>
      <c r="B28" s="18" t="s">
        <v>35</v>
      </c>
      <c r="C28" s="18"/>
      <c r="D28" s="18"/>
      <c r="E28" s="18"/>
      <c r="F28" s="18"/>
      <c r="G28" s="19"/>
    </row>
    <row r="29" spans="1:29" ht="34.5" customHeight="1" x14ac:dyDescent="0.2">
      <c r="A29" s="35" t="s">
        <v>36</v>
      </c>
      <c r="B29" s="36" t="s">
        <v>37</v>
      </c>
      <c r="C29" s="36"/>
      <c r="D29" s="36"/>
      <c r="E29" s="36"/>
      <c r="F29" s="36"/>
      <c r="G29" s="37"/>
    </row>
    <row r="30" spans="1:29" s="13" customFormat="1" ht="18.75" customHeight="1" x14ac:dyDescent="0.2"/>
    <row r="31" spans="1:29" s="13" customFormat="1" ht="26.25" customHeight="1" x14ac:dyDescent="0.2">
      <c r="A31" s="95" t="s">
        <v>0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</row>
    <row r="32" spans="1:29" ht="31.5" customHeight="1" x14ac:dyDescent="0.2">
      <c r="A32" s="96" t="s">
        <v>38</v>
      </c>
      <c r="B32" s="96" t="s">
        <v>39</v>
      </c>
      <c r="C32" s="97" t="s">
        <v>40</v>
      </c>
      <c r="D32" s="97"/>
      <c r="E32" s="97"/>
      <c r="F32" s="97"/>
      <c r="G32" s="97"/>
      <c r="H32" s="97"/>
      <c r="I32" s="97"/>
      <c r="J32" s="98" t="s">
        <v>41</v>
      </c>
      <c r="K32" s="98"/>
      <c r="L32" s="98"/>
      <c r="M32" s="98"/>
      <c r="N32" s="99" t="s">
        <v>42</v>
      </c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1"/>
      <c r="Z32" s="102" t="s">
        <v>43</v>
      </c>
      <c r="AA32" s="102" t="s">
        <v>44</v>
      </c>
      <c r="AB32" s="102" t="s">
        <v>41</v>
      </c>
      <c r="AC32" s="102" t="s">
        <v>45</v>
      </c>
    </row>
    <row r="33" spans="1:29" ht="31.5" customHeight="1" x14ac:dyDescent="0.25">
      <c r="A33" s="96"/>
      <c r="B33" s="96"/>
      <c r="C33" s="38"/>
      <c r="D33" s="38"/>
      <c r="E33" s="38"/>
      <c r="F33" s="38"/>
      <c r="G33" s="38"/>
      <c r="H33" s="38"/>
      <c r="I33" s="38"/>
      <c r="J33" s="103"/>
      <c r="K33" s="103"/>
      <c r="L33" s="103"/>
      <c r="M33" s="103"/>
      <c r="N33" s="39" t="s">
        <v>46</v>
      </c>
      <c r="O33" s="39"/>
      <c r="P33" s="39"/>
      <c r="Q33" s="39"/>
      <c r="R33" s="39"/>
      <c r="S33" s="39" t="s">
        <v>47</v>
      </c>
      <c r="T33" s="39"/>
      <c r="U33" s="39"/>
      <c r="V33" s="39"/>
      <c r="W33" s="39"/>
      <c r="X33" s="39"/>
      <c r="Y33" s="39"/>
      <c r="Z33" s="102"/>
      <c r="AA33" s="102"/>
      <c r="AB33" s="102"/>
      <c r="AC33" s="102"/>
    </row>
    <row r="34" spans="1:29" ht="54" customHeight="1" x14ac:dyDescent="0.2">
      <c r="A34" s="96"/>
      <c r="B34" s="96"/>
      <c r="C34" s="104" t="s">
        <v>48</v>
      </c>
      <c r="D34" s="104"/>
      <c r="E34" s="105" t="s">
        <v>49</v>
      </c>
      <c r="F34" s="105" t="s">
        <v>50</v>
      </c>
      <c r="G34" s="106" t="s">
        <v>51</v>
      </c>
      <c r="H34" s="106"/>
      <c r="I34" s="104" t="s">
        <v>52</v>
      </c>
      <c r="J34" s="106" t="s">
        <v>53</v>
      </c>
      <c r="K34" s="106" t="s">
        <v>54</v>
      </c>
      <c r="L34" s="106" t="s">
        <v>55</v>
      </c>
      <c r="M34" s="107" t="s">
        <v>51</v>
      </c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102"/>
      <c r="AA34" s="102"/>
      <c r="AB34" s="102"/>
      <c r="AC34" s="102"/>
    </row>
    <row r="35" spans="1:29" ht="54" customHeight="1" x14ac:dyDescent="0.2">
      <c r="A35" s="108"/>
      <c r="B35" s="108"/>
      <c r="C35" s="109" t="s">
        <v>56</v>
      </c>
      <c r="D35" s="109" t="s">
        <v>57</v>
      </c>
      <c r="E35" s="110"/>
      <c r="F35" s="105"/>
      <c r="G35" s="109" t="s">
        <v>56</v>
      </c>
      <c r="H35" s="109" t="s">
        <v>57</v>
      </c>
      <c r="I35" s="111"/>
      <c r="J35" s="112"/>
      <c r="K35" s="106"/>
      <c r="L35" s="106"/>
      <c r="M35" s="107" t="s">
        <v>58</v>
      </c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113"/>
      <c r="AA35" s="113"/>
      <c r="AB35" s="113"/>
      <c r="AC35" s="113"/>
    </row>
    <row r="36" spans="1:29" ht="30" customHeight="1" x14ac:dyDescent="0.2">
      <c r="A36" s="114" t="s">
        <v>59</v>
      </c>
      <c r="B36" s="115" t="s">
        <v>60</v>
      </c>
      <c r="C36" s="116"/>
      <c r="D36" s="116"/>
      <c r="E36" s="116"/>
      <c r="F36" s="116"/>
      <c r="G36" s="116"/>
      <c r="H36" s="117"/>
      <c r="I36" s="118">
        <f>SUM(I37)</f>
        <v>1</v>
      </c>
      <c r="J36" s="118">
        <f t="shared" ref="J36:M36" si="0">SUM(J37)</f>
        <v>0</v>
      </c>
      <c r="K36" s="118">
        <f t="shared" si="0"/>
        <v>1</v>
      </c>
      <c r="L36" s="118">
        <f t="shared" si="0"/>
        <v>0</v>
      </c>
      <c r="M36" s="118">
        <f t="shared" si="0"/>
        <v>1</v>
      </c>
      <c r="N36" s="40">
        <f>(COUNTA(Z37:Z37))*2</f>
        <v>2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>
        <f>SUM(AA37:AA37)</f>
        <v>2</v>
      </c>
      <c r="AA36" s="42">
        <f>IFERROR(Z36/N36,"")</f>
        <v>1</v>
      </c>
      <c r="AB36" s="41"/>
      <c r="AC36" s="41"/>
    </row>
    <row r="37" spans="1:29" ht="57" customHeight="1" x14ac:dyDescent="0.2">
      <c r="A37" s="43" t="s">
        <v>61</v>
      </c>
      <c r="B37" s="44" t="s">
        <v>62</v>
      </c>
      <c r="C37" s="45" t="s">
        <v>63</v>
      </c>
      <c r="D37" s="45"/>
      <c r="E37" s="45" t="s">
        <v>63</v>
      </c>
      <c r="F37" s="45"/>
      <c r="G37" s="45" t="s">
        <v>63</v>
      </c>
      <c r="H37" s="46"/>
      <c r="I37" s="47">
        <f>IF(UPPER(C37)="X",1/1,0)</f>
        <v>1</v>
      </c>
      <c r="J37" s="47">
        <f t="shared" ref="J37:M37" si="1">IF(UPPER(D37)="X",1/1,0)</f>
        <v>0</v>
      </c>
      <c r="K37" s="47">
        <f t="shared" si="1"/>
        <v>1</v>
      </c>
      <c r="L37" s="47">
        <f t="shared" si="1"/>
        <v>0</v>
      </c>
      <c r="M37" s="47">
        <f t="shared" si="1"/>
        <v>1</v>
      </c>
      <c r="N37" s="48" t="s">
        <v>63</v>
      </c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 t="s">
        <v>64</v>
      </c>
      <c r="AA37" s="49">
        <v>2</v>
      </c>
      <c r="AB37" s="48" t="s">
        <v>65</v>
      </c>
      <c r="AC37" s="50">
        <v>44978</v>
      </c>
    </row>
    <row r="38" spans="1:29" ht="30" customHeight="1" x14ac:dyDescent="0.2">
      <c r="A38" s="114" t="s">
        <v>66</v>
      </c>
      <c r="B38" s="115" t="s">
        <v>67</v>
      </c>
      <c r="C38" s="116"/>
      <c r="D38" s="116"/>
      <c r="E38" s="116"/>
      <c r="F38" s="116"/>
      <c r="G38" s="116"/>
      <c r="H38" s="117"/>
      <c r="I38" s="118">
        <f>SUM(I40:I55)</f>
        <v>0.3571428571428571</v>
      </c>
      <c r="J38" s="118">
        <f t="shared" ref="J38:M38" si="2">SUM(J40:J55)</f>
        <v>0.21428571428571427</v>
      </c>
      <c r="K38" s="118">
        <f t="shared" si="2"/>
        <v>7.1428571428571425E-2</v>
      </c>
      <c r="L38" s="118">
        <f t="shared" si="2"/>
        <v>0.3571428571428571</v>
      </c>
      <c r="M38" s="118">
        <f t="shared" si="2"/>
        <v>0.21428571428571427</v>
      </c>
      <c r="N38" s="40">
        <f>(COUNTA(Z39:Z55))*2</f>
        <v>12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1">
        <f>SUM(AA39:AA55)</f>
        <v>6</v>
      </c>
      <c r="AA38" s="42">
        <f>IFERROR(Z38/N38,"")</f>
        <v>0.5</v>
      </c>
      <c r="AB38" s="41"/>
      <c r="AC38" s="41"/>
    </row>
    <row r="39" spans="1:29" ht="36.75" customHeight="1" x14ac:dyDescent="0.2">
      <c r="A39" s="51" t="s">
        <v>68</v>
      </c>
      <c r="B39" s="52" t="s">
        <v>69</v>
      </c>
      <c r="C39" s="53"/>
      <c r="D39" s="53"/>
      <c r="E39" s="53"/>
      <c r="F39" s="53"/>
      <c r="G39" s="53"/>
      <c r="H39" s="54"/>
      <c r="I39" s="55"/>
      <c r="J39" s="56"/>
      <c r="K39" s="56"/>
      <c r="L39" s="56"/>
      <c r="M39" s="57"/>
      <c r="N39" s="48"/>
      <c r="O39" s="48"/>
      <c r="P39" s="48"/>
      <c r="Q39" s="48"/>
      <c r="R39" s="48"/>
      <c r="S39" s="48" t="s">
        <v>63</v>
      </c>
      <c r="T39" s="48"/>
      <c r="U39" s="48"/>
      <c r="V39" s="48"/>
      <c r="W39" s="48"/>
      <c r="X39" s="48"/>
      <c r="Y39" s="48"/>
      <c r="Z39" s="48" t="s">
        <v>70</v>
      </c>
      <c r="AA39" s="49">
        <v>1</v>
      </c>
      <c r="AB39" s="48" t="s">
        <v>65</v>
      </c>
      <c r="AC39" s="50">
        <v>44958</v>
      </c>
    </row>
    <row r="40" spans="1:29" ht="57" customHeight="1" x14ac:dyDescent="0.2">
      <c r="A40" s="58"/>
      <c r="B40" s="44" t="s">
        <v>71</v>
      </c>
      <c r="C40" s="45"/>
      <c r="D40" s="45" t="s">
        <v>63</v>
      </c>
      <c r="E40" s="45"/>
      <c r="F40" s="45" t="s">
        <v>63</v>
      </c>
      <c r="G40" s="45" t="s">
        <v>63</v>
      </c>
      <c r="H40" s="46"/>
      <c r="I40" s="47">
        <f>IF(UPPER(C40)="X",1/14,0)</f>
        <v>0</v>
      </c>
      <c r="J40" s="47">
        <f t="shared" ref="J40:M45" si="3">IF(UPPER(D40)="X",1/14,0)</f>
        <v>7.1428571428571425E-2</v>
      </c>
      <c r="K40" s="47">
        <f t="shared" si="3"/>
        <v>0</v>
      </c>
      <c r="L40" s="47">
        <f t="shared" si="3"/>
        <v>7.1428571428571425E-2</v>
      </c>
      <c r="M40" s="47">
        <f t="shared" si="3"/>
        <v>7.1428571428571425E-2</v>
      </c>
      <c r="N40" s="48"/>
      <c r="O40" s="48"/>
      <c r="P40" s="48"/>
      <c r="Q40" s="48"/>
      <c r="R40" s="48"/>
      <c r="S40" s="48" t="s">
        <v>63</v>
      </c>
      <c r="T40" s="48"/>
      <c r="U40" s="48"/>
      <c r="V40" s="48"/>
      <c r="W40" s="48"/>
      <c r="X40" s="48"/>
      <c r="Y40" s="48"/>
      <c r="Z40" s="48" t="s">
        <v>70</v>
      </c>
      <c r="AA40" s="49">
        <v>1</v>
      </c>
      <c r="AB40" s="48" t="s">
        <v>65</v>
      </c>
      <c r="AC40" s="50">
        <v>44958</v>
      </c>
    </row>
    <row r="41" spans="1:29" ht="57" customHeight="1" x14ac:dyDescent="0.2">
      <c r="A41" s="58"/>
      <c r="B41" s="44" t="s">
        <v>72</v>
      </c>
      <c r="C41" s="45"/>
      <c r="D41" s="45"/>
      <c r="E41" s="59"/>
      <c r="F41" s="59"/>
      <c r="G41" s="45"/>
      <c r="H41" s="46"/>
      <c r="I41" s="47">
        <f t="shared" ref="I41:I45" si="4">IF(UPPER(C41)="X",1/14,0)</f>
        <v>0</v>
      </c>
      <c r="J41" s="47">
        <f t="shared" si="3"/>
        <v>0</v>
      </c>
      <c r="K41" s="47">
        <f t="shared" si="3"/>
        <v>0</v>
      </c>
      <c r="L41" s="47">
        <f t="shared" si="3"/>
        <v>0</v>
      </c>
      <c r="M41" s="47">
        <f t="shared" si="3"/>
        <v>0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60"/>
      <c r="AB41" s="48"/>
      <c r="AC41" s="48"/>
    </row>
    <row r="42" spans="1:29" ht="46.5" customHeight="1" x14ac:dyDescent="0.2">
      <c r="A42" s="58"/>
      <c r="B42" s="44" t="s">
        <v>73</v>
      </c>
      <c r="C42" s="45"/>
      <c r="D42" s="45"/>
      <c r="E42" s="45"/>
      <c r="F42" s="59"/>
      <c r="G42" s="45"/>
      <c r="H42" s="46"/>
      <c r="I42" s="47">
        <f t="shared" si="4"/>
        <v>0</v>
      </c>
      <c r="J42" s="47">
        <f t="shared" si="3"/>
        <v>0</v>
      </c>
      <c r="K42" s="47">
        <f t="shared" si="3"/>
        <v>0</v>
      </c>
      <c r="L42" s="47">
        <f t="shared" si="3"/>
        <v>0</v>
      </c>
      <c r="M42" s="47">
        <f t="shared" si="3"/>
        <v>0</v>
      </c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9"/>
      <c r="AB42" s="48"/>
      <c r="AC42" s="48"/>
    </row>
    <row r="43" spans="1:29" ht="57" customHeight="1" x14ac:dyDescent="0.2">
      <c r="A43" s="61"/>
      <c r="B43" s="44" t="s">
        <v>74</v>
      </c>
      <c r="C43" s="45"/>
      <c r="D43" s="45"/>
      <c r="E43" s="45"/>
      <c r="F43" s="59"/>
      <c r="G43" s="45"/>
      <c r="H43" s="46"/>
      <c r="I43" s="47">
        <f t="shared" si="4"/>
        <v>0</v>
      </c>
      <c r="J43" s="47">
        <f t="shared" si="3"/>
        <v>0</v>
      </c>
      <c r="K43" s="47">
        <f t="shared" si="3"/>
        <v>0</v>
      </c>
      <c r="L43" s="47">
        <f t="shared" si="3"/>
        <v>0</v>
      </c>
      <c r="M43" s="47">
        <f t="shared" si="3"/>
        <v>0</v>
      </c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9"/>
      <c r="AB43" s="48"/>
      <c r="AC43" s="48"/>
    </row>
    <row r="44" spans="1:29" ht="57" customHeight="1" x14ac:dyDescent="0.2">
      <c r="A44" s="43" t="s">
        <v>75</v>
      </c>
      <c r="B44" s="44" t="s">
        <v>76</v>
      </c>
      <c r="C44" s="45"/>
      <c r="D44" s="45"/>
      <c r="E44" s="45"/>
      <c r="F44" s="45"/>
      <c r="G44" s="45"/>
      <c r="H44" s="46"/>
      <c r="I44" s="47">
        <f t="shared" si="4"/>
        <v>0</v>
      </c>
      <c r="J44" s="47">
        <f t="shared" si="3"/>
        <v>0</v>
      </c>
      <c r="K44" s="47">
        <f t="shared" si="3"/>
        <v>0</v>
      </c>
      <c r="L44" s="47">
        <f t="shared" si="3"/>
        <v>0</v>
      </c>
      <c r="M44" s="47">
        <f t="shared" si="3"/>
        <v>0</v>
      </c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9"/>
      <c r="AB44" s="48"/>
      <c r="AC44" s="48"/>
    </row>
    <row r="45" spans="1:29" ht="57" customHeight="1" x14ac:dyDescent="0.2">
      <c r="A45" s="43" t="s">
        <v>77</v>
      </c>
      <c r="B45" s="44" t="s">
        <v>78</v>
      </c>
      <c r="C45" s="45"/>
      <c r="D45" s="45"/>
      <c r="E45" s="45"/>
      <c r="F45" s="45"/>
      <c r="G45" s="45"/>
      <c r="H45" s="46"/>
      <c r="I45" s="47">
        <f t="shared" si="4"/>
        <v>0</v>
      </c>
      <c r="J45" s="47">
        <f t="shared" si="3"/>
        <v>0</v>
      </c>
      <c r="K45" s="47">
        <f t="shared" si="3"/>
        <v>0</v>
      </c>
      <c r="L45" s="47">
        <f t="shared" si="3"/>
        <v>0</v>
      </c>
      <c r="M45" s="47">
        <f t="shared" si="3"/>
        <v>0</v>
      </c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9"/>
      <c r="AB45" s="48"/>
      <c r="AC45" s="48"/>
    </row>
    <row r="46" spans="1:29" ht="58.5" customHeight="1" x14ac:dyDescent="0.2">
      <c r="A46" s="51" t="s">
        <v>79</v>
      </c>
      <c r="B46" s="52" t="s">
        <v>80</v>
      </c>
      <c r="C46" s="53"/>
      <c r="D46" s="53"/>
      <c r="E46" s="53"/>
      <c r="F46" s="53"/>
      <c r="G46" s="53"/>
      <c r="H46" s="54"/>
      <c r="I46" s="55"/>
      <c r="J46" s="56"/>
      <c r="K46" s="56"/>
      <c r="L46" s="56"/>
      <c r="M46" s="57"/>
      <c r="N46" s="48"/>
      <c r="O46" s="48"/>
      <c r="P46" s="48"/>
      <c r="Q46" s="48"/>
      <c r="R46" s="48"/>
      <c r="S46" s="48" t="s">
        <v>63</v>
      </c>
      <c r="T46" s="48"/>
      <c r="U46" s="48"/>
      <c r="V46" s="48"/>
      <c r="W46" s="48"/>
      <c r="X46" s="48"/>
      <c r="Y46" s="48"/>
      <c r="Z46" s="48" t="s">
        <v>70</v>
      </c>
      <c r="AA46" s="49">
        <v>1</v>
      </c>
      <c r="AB46" s="48" t="s">
        <v>65</v>
      </c>
      <c r="AC46" s="50">
        <v>44958</v>
      </c>
    </row>
    <row r="47" spans="1:29" ht="57" customHeight="1" x14ac:dyDescent="0.2">
      <c r="A47" s="58"/>
      <c r="B47" s="44" t="s">
        <v>81</v>
      </c>
      <c r="C47" s="45"/>
      <c r="D47" s="45" t="s">
        <v>63</v>
      </c>
      <c r="E47" s="45"/>
      <c r="F47" s="45" t="s">
        <v>63</v>
      </c>
      <c r="G47" s="45" t="s">
        <v>63</v>
      </c>
      <c r="H47" s="46"/>
      <c r="I47" s="47">
        <f t="shared" ref="I47:M52" si="5">IF(UPPER(C47)="X",1/14,0)</f>
        <v>0</v>
      </c>
      <c r="J47" s="47">
        <f t="shared" si="5"/>
        <v>7.1428571428571425E-2</v>
      </c>
      <c r="K47" s="47">
        <f t="shared" si="5"/>
        <v>0</v>
      </c>
      <c r="L47" s="47">
        <f t="shared" si="5"/>
        <v>7.1428571428571425E-2</v>
      </c>
      <c r="M47" s="47">
        <f t="shared" si="5"/>
        <v>7.1428571428571425E-2</v>
      </c>
      <c r="N47" s="48"/>
      <c r="O47" s="48"/>
      <c r="P47" s="48"/>
      <c r="Q47" s="48"/>
      <c r="R47" s="48"/>
      <c r="S47" s="48" t="s">
        <v>63</v>
      </c>
      <c r="T47" s="48"/>
      <c r="U47" s="48"/>
      <c r="V47" s="48"/>
      <c r="W47" s="48"/>
      <c r="X47" s="48"/>
      <c r="Y47" s="48"/>
      <c r="Z47" s="48" t="s">
        <v>70</v>
      </c>
      <c r="AA47" s="49">
        <v>1</v>
      </c>
      <c r="AB47" s="48" t="s">
        <v>65</v>
      </c>
      <c r="AC47" s="50">
        <v>44958</v>
      </c>
    </row>
    <row r="48" spans="1:29" ht="57" customHeight="1" x14ac:dyDescent="0.2">
      <c r="A48" s="58"/>
      <c r="B48" s="44" t="s">
        <v>82</v>
      </c>
      <c r="C48" s="45" t="s">
        <v>83</v>
      </c>
      <c r="D48" s="45"/>
      <c r="E48" s="59"/>
      <c r="F48" s="59" t="s">
        <v>83</v>
      </c>
      <c r="G48" s="45"/>
      <c r="H48" s="46"/>
      <c r="I48" s="47">
        <f t="shared" si="5"/>
        <v>7.1428571428571425E-2</v>
      </c>
      <c r="J48" s="47">
        <f t="shared" si="5"/>
        <v>0</v>
      </c>
      <c r="K48" s="47">
        <f t="shared" si="5"/>
        <v>0</v>
      </c>
      <c r="L48" s="47">
        <f t="shared" si="5"/>
        <v>7.1428571428571425E-2</v>
      </c>
      <c r="M48" s="47">
        <f t="shared" si="5"/>
        <v>0</v>
      </c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60"/>
      <c r="AB48" s="48"/>
      <c r="AC48" s="48"/>
    </row>
    <row r="49" spans="1:29" ht="46.5" customHeight="1" x14ac:dyDescent="0.2">
      <c r="A49" s="58"/>
      <c r="B49" s="44" t="s">
        <v>84</v>
      </c>
      <c r="C49" s="45" t="s">
        <v>83</v>
      </c>
      <c r="D49" s="45"/>
      <c r="E49" s="45" t="s">
        <v>83</v>
      </c>
      <c r="F49" s="59"/>
      <c r="G49" s="45"/>
      <c r="H49" s="46"/>
      <c r="I49" s="47">
        <f t="shared" si="5"/>
        <v>7.1428571428571425E-2</v>
      </c>
      <c r="J49" s="47">
        <f t="shared" si="5"/>
        <v>0</v>
      </c>
      <c r="K49" s="47">
        <f t="shared" si="5"/>
        <v>7.1428571428571425E-2</v>
      </c>
      <c r="L49" s="47">
        <f t="shared" si="5"/>
        <v>0</v>
      </c>
      <c r="M49" s="47">
        <f t="shared" si="5"/>
        <v>0</v>
      </c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9"/>
      <c r="AB49" s="48"/>
      <c r="AC49" s="48"/>
    </row>
    <row r="50" spans="1:29" ht="63.75" customHeight="1" x14ac:dyDescent="0.2">
      <c r="A50" s="43" t="s">
        <v>85</v>
      </c>
      <c r="B50" s="44" t="s">
        <v>86</v>
      </c>
      <c r="C50" s="45" t="s">
        <v>83</v>
      </c>
      <c r="D50" s="45"/>
      <c r="E50" s="45"/>
      <c r="F50" s="45" t="s">
        <v>83</v>
      </c>
      <c r="G50" s="45"/>
      <c r="H50" s="46"/>
      <c r="I50" s="47">
        <f t="shared" si="5"/>
        <v>7.1428571428571425E-2</v>
      </c>
      <c r="J50" s="47">
        <f t="shared" si="5"/>
        <v>0</v>
      </c>
      <c r="K50" s="47">
        <f t="shared" si="5"/>
        <v>0</v>
      </c>
      <c r="L50" s="47">
        <f t="shared" si="5"/>
        <v>7.1428571428571425E-2</v>
      </c>
      <c r="M50" s="47">
        <f t="shared" si="5"/>
        <v>0</v>
      </c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9"/>
      <c r="AB50" s="48"/>
      <c r="AC50" s="48"/>
    </row>
    <row r="51" spans="1:29" ht="80.25" customHeight="1" x14ac:dyDescent="0.2">
      <c r="A51" s="43" t="s">
        <v>87</v>
      </c>
      <c r="B51" s="44" t="s">
        <v>88</v>
      </c>
      <c r="C51" s="45" t="s">
        <v>83</v>
      </c>
      <c r="D51" s="45"/>
      <c r="E51" s="45"/>
      <c r="F51" s="45"/>
      <c r="G51" s="45"/>
      <c r="H51" s="46"/>
      <c r="I51" s="47">
        <f t="shared" si="5"/>
        <v>7.1428571428571425E-2</v>
      </c>
      <c r="J51" s="47">
        <f t="shared" si="5"/>
        <v>0</v>
      </c>
      <c r="K51" s="47">
        <f t="shared" si="5"/>
        <v>0</v>
      </c>
      <c r="L51" s="47">
        <f t="shared" si="5"/>
        <v>0</v>
      </c>
      <c r="M51" s="47">
        <f t="shared" si="5"/>
        <v>0</v>
      </c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9"/>
      <c r="AB51" s="48"/>
      <c r="AC51" s="48"/>
    </row>
    <row r="52" spans="1:29" ht="80.25" customHeight="1" x14ac:dyDescent="0.2">
      <c r="A52" s="43" t="s">
        <v>89</v>
      </c>
      <c r="B52" s="44" t="s">
        <v>90</v>
      </c>
      <c r="C52" s="45" t="s">
        <v>83</v>
      </c>
      <c r="D52" s="45"/>
      <c r="E52" s="45"/>
      <c r="F52" s="45"/>
      <c r="G52" s="45"/>
      <c r="H52" s="46"/>
      <c r="I52" s="47">
        <f t="shared" si="5"/>
        <v>7.1428571428571425E-2</v>
      </c>
      <c r="J52" s="47">
        <f t="shared" si="5"/>
        <v>0</v>
      </c>
      <c r="K52" s="47">
        <f t="shared" si="5"/>
        <v>0</v>
      </c>
      <c r="L52" s="47">
        <f t="shared" si="5"/>
        <v>0</v>
      </c>
      <c r="M52" s="47">
        <f t="shared" si="5"/>
        <v>0</v>
      </c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9"/>
      <c r="AB52" s="48"/>
      <c r="AC52" s="48"/>
    </row>
    <row r="53" spans="1:29" ht="58.5" customHeight="1" x14ac:dyDescent="0.2">
      <c r="A53" s="51" t="s">
        <v>91</v>
      </c>
      <c r="B53" s="52" t="s">
        <v>92</v>
      </c>
      <c r="C53" s="53"/>
      <c r="D53" s="53"/>
      <c r="E53" s="53"/>
      <c r="F53" s="53"/>
      <c r="G53" s="53"/>
      <c r="H53" s="54"/>
      <c r="I53" s="55"/>
      <c r="J53" s="56"/>
      <c r="K53" s="56"/>
      <c r="L53" s="56"/>
      <c r="M53" s="57"/>
      <c r="N53" s="48"/>
      <c r="O53" s="48"/>
      <c r="P53" s="48"/>
      <c r="Q53" s="48"/>
      <c r="R53" s="48"/>
      <c r="S53" s="48" t="s">
        <v>63</v>
      </c>
      <c r="T53" s="48"/>
      <c r="U53" s="48"/>
      <c r="V53" s="48"/>
      <c r="W53" s="48"/>
      <c r="X53" s="48"/>
      <c r="Y53" s="48"/>
      <c r="Z53" s="48" t="s">
        <v>70</v>
      </c>
      <c r="AA53" s="49">
        <v>1</v>
      </c>
      <c r="AB53" s="48" t="s">
        <v>65</v>
      </c>
      <c r="AC53" s="50">
        <v>44958</v>
      </c>
    </row>
    <row r="54" spans="1:29" ht="64.5" customHeight="1" x14ac:dyDescent="0.2">
      <c r="A54" s="58"/>
      <c r="B54" s="44" t="s">
        <v>93</v>
      </c>
      <c r="C54" s="45"/>
      <c r="D54" s="45" t="s">
        <v>63</v>
      </c>
      <c r="E54" s="45"/>
      <c r="F54" s="45" t="s">
        <v>63</v>
      </c>
      <c r="G54" s="45" t="s">
        <v>63</v>
      </c>
      <c r="H54" s="46"/>
      <c r="I54" s="47">
        <f t="shared" ref="I54:M55" si="6">IF(UPPER(C54)="X",1/14,0)</f>
        <v>0</v>
      </c>
      <c r="J54" s="47">
        <f t="shared" si="6"/>
        <v>7.1428571428571425E-2</v>
      </c>
      <c r="K54" s="47">
        <f t="shared" si="6"/>
        <v>0</v>
      </c>
      <c r="L54" s="47">
        <f t="shared" si="6"/>
        <v>7.1428571428571425E-2</v>
      </c>
      <c r="M54" s="47">
        <f t="shared" si="6"/>
        <v>7.1428571428571425E-2</v>
      </c>
      <c r="N54" s="48"/>
      <c r="O54" s="48"/>
      <c r="P54" s="48"/>
      <c r="Q54" s="48"/>
      <c r="R54" s="48"/>
      <c r="S54" s="48" t="s">
        <v>63</v>
      </c>
      <c r="T54" s="48"/>
      <c r="U54" s="48"/>
      <c r="V54" s="48"/>
      <c r="W54" s="48"/>
      <c r="X54" s="48"/>
      <c r="Y54" s="48"/>
      <c r="Z54" s="48" t="s">
        <v>70</v>
      </c>
      <c r="AA54" s="49">
        <v>1</v>
      </c>
      <c r="AB54" s="48" t="s">
        <v>65</v>
      </c>
      <c r="AC54" s="50">
        <v>44958</v>
      </c>
    </row>
    <row r="55" spans="1:29" ht="84" customHeight="1" x14ac:dyDescent="0.2">
      <c r="A55" s="58"/>
      <c r="B55" s="44" t="s">
        <v>94</v>
      </c>
      <c r="C55" s="45"/>
      <c r="D55" s="45"/>
      <c r="E55" s="59"/>
      <c r="F55" s="59"/>
      <c r="G55" s="45"/>
      <c r="H55" s="46"/>
      <c r="I55" s="47">
        <f t="shared" si="6"/>
        <v>0</v>
      </c>
      <c r="J55" s="47">
        <f t="shared" si="6"/>
        <v>0</v>
      </c>
      <c r="K55" s="47">
        <f t="shared" si="6"/>
        <v>0</v>
      </c>
      <c r="L55" s="47">
        <f t="shared" si="6"/>
        <v>0</v>
      </c>
      <c r="M55" s="47">
        <f t="shared" si="6"/>
        <v>0</v>
      </c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60"/>
      <c r="AB55" s="48"/>
      <c r="AC55" s="48"/>
    </row>
    <row r="56" spans="1:29" ht="30" customHeight="1" x14ac:dyDescent="0.2">
      <c r="A56" s="114" t="s">
        <v>95</v>
      </c>
      <c r="B56" s="115" t="s">
        <v>96</v>
      </c>
      <c r="C56" s="116"/>
      <c r="D56" s="116"/>
      <c r="E56" s="116"/>
      <c r="F56" s="116"/>
      <c r="G56" s="116"/>
      <c r="H56" s="117"/>
      <c r="I56" s="118">
        <f>SUM(I57:I67)</f>
        <v>0.1</v>
      </c>
      <c r="J56" s="118">
        <f>SUM(J57:J67)</f>
        <v>0.2</v>
      </c>
      <c r="K56" s="118">
        <f>SUM(K57:K67)</f>
        <v>0.1</v>
      </c>
      <c r="L56" s="118">
        <f>SUM(L57:L67)</f>
        <v>0.1</v>
      </c>
      <c r="M56" s="118">
        <f>SUM(M57:M67)</f>
        <v>0.1</v>
      </c>
      <c r="N56" s="40">
        <f>(COUNTA(Z57:Z67))*2</f>
        <v>2</v>
      </c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1">
        <f>SUM(AA57:AA67)</f>
        <v>1</v>
      </c>
      <c r="AA56" s="42">
        <f>IFERROR(Z56/N56,"")</f>
        <v>0.5</v>
      </c>
      <c r="AB56" s="41"/>
      <c r="AC56" s="41"/>
    </row>
    <row r="57" spans="1:29" ht="57.75" customHeight="1" x14ac:dyDescent="0.2">
      <c r="A57" s="43" t="s">
        <v>97</v>
      </c>
      <c r="B57" s="44" t="s">
        <v>98</v>
      </c>
      <c r="C57" s="45" t="s">
        <v>63</v>
      </c>
      <c r="D57" s="59"/>
      <c r="E57" s="59"/>
      <c r="F57" s="59"/>
      <c r="G57" s="59"/>
      <c r="H57" s="46"/>
      <c r="I57" s="47">
        <f>IF(UPPER(C57)="X",1/10,0)</f>
        <v>0.1</v>
      </c>
      <c r="J57" s="47">
        <f t="shared" ref="J57:M58" si="7">IF(UPPER(D57)="X",1/10,0)</f>
        <v>0</v>
      </c>
      <c r="K57" s="47">
        <f t="shared" si="7"/>
        <v>0</v>
      </c>
      <c r="L57" s="47">
        <f t="shared" si="7"/>
        <v>0</v>
      </c>
      <c r="M57" s="47">
        <f t="shared" si="7"/>
        <v>0</v>
      </c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9"/>
      <c r="AB57" s="48"/>
      <c r="AC57" s="62"/>
    </row>
    <row r="58" spans="1:29" ht="57.75" customHeight="1" x14ac:dyDescent="0.2">
      <c r="A58" s="43" t="s">
        <v>99</v>
      </c>
      <c r="B58" s="44" t="s">
        <v>100</v>
      </c>
      <c r="C58" s="45"/>
      <c r="D58" s="59" t="s">
        <v>63</v>
      </c>
      <c r="E58" s="59"/>
      <c r="F58" s="59"/>
      <c r="G58" s="59"/>
      <c r="H58" s="46"/>
      <c r="I58" s="47">
        <f t="shared" ref="I58" si="8">IF(UPPER(C58)="X",1/10,0)</f>
        <v>0</v>
      </c>
      <c r="J58" s="47">
        <f t="shared" si="7"/>
        <v>0.1</v>
      </c>
      <c r="K58" s="47">
        <f t="shared" si="7"/>
        <v>0</v>
      </c>
      <c r="L58" s="47">
        <f t="shared" si="7"/>
        <v>0</v>
      </c>
      <c r="M58" s="47">
        <f t="shared" si="7"/>
        <v>0</v>
      </c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9"/>
      <c r="AB58" s="48"/>
      <c r="AC58" s="62"/>
    </row>
    <row r="59" spans="1:29" ht="58.5" customHeight="1" x14ac:dyDescent="0.2">
      <c r="A59" s="51" t="s">
        <v>101</v>
      </c>
      <c r="B59" s="52" t="s">
        <v>102</v>
      </c>
      <c r="C59" s="53"/>
      <c r="D59" s="53"/>
      <c r="E59" s="53"/>
      <c r="F59" s="53"/>
      <c r="G59" s="53"/>
      <c r="H59" s="54"/>
      <c r="I59" s="55"/>
      <c r="J59" s="56"/>
      <c r="K59" s="56"/>
      <c r="L59" s="56"/>
      <c r="M59" s="57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9"/>
      <c r="AB59" s="48" t="s">
        <v>65</v>
      </c>
      <c r="AC59" s="50">
        <v>44958</v>
      </c>
    </row>
    <row r="60" spans="1:29" ht="44.25" customHeight="1" x14ac:dyDescent="0.2">
      <c r="A60" s="58"/>
      <c r="B60" s="44" t="s">
        <v>103</v>
      </c>
      <c r="C60" s="45"/>
      <c r="D60" s="45" t="s">
        <v>63</v>
      </c>
      <c r="E60" s="45"/>
      <c r="F60" s="45" t="s">
        <v>63</v>
      </c>
      <c r="G60" s="45" t="s">
        <v>63</v>
      </c>
      <c r="H60" s="46"/>
      <c r="I60" s="47">
        <f t="shared" ref="I60:M67" si="9">IF(UPPER(C60)="X",1/10,0)</f>
        <v>0</v>
      </c>
      <c r="J60" s="47">
        <f t="shared" si="9"/>
        <v>0.1</v>
      </c>
      <c r="K60" s="47">
        <f t="shared" si="9"/>
        <v>0</v>
      </c>
      <c r="L60" s="47">
        <f t="shared" si="9"/>
        <v>0.1</v>
      </c>
      <c r="M60" s="47">
        <f t="shared" si="9"/>
        <v>0.1</v>
      </c>
      <c r="N60" s="48"/>
      <c r="O60" s="48"/>
      <c r="P60" s="48"/>
      <c r="Q60" s="48"/>
      <c r="R60" s="48"/>
      <c r="S60" s="48" t="s">
        <v>63</v>
      </c>
      <c r="T60" s="48"/>
      <c r="U60" s="48"/>
      <c r="V60" s="48"/>
      <c r="W60" s="48"/>
      <c r="X60" s="48"/>
      <c r="Y60" s="48"/>
      <c r="Z60" s="48" t="s">
        <v>70</v>
      </c>
      <c r="AA60" s="49">
        <v>1</v>
      </c>
      <c r="AB60" s="48" t="s">
        <v>65</v>
      </c>
      <c r="AC60" s="50">
        <v>44958</v>
      </c>
    </row>
    <row r="61" spans="1:29" ht="44.25" customHeight="1" x14ac:dyDescent="0.2">
      <c r="A61" s="58"/>
      <c r="B61" s="44" t="s">
        <v>104</v>
      </c>
      <c r="C61" s="45"/>
      <c r="D61" s="45"/>
      <c r="E61" s="59"/>
      <c r="F61" s="59"/>
      <c r="G61" s="45"/>
      <c r="H61" s="46"/>
      <c r="I61" s="47">
        <f t="shared" si="9"/>
        <v>0</v>
      </c>
      <c r="J61" s="47">
        <f t="shared" si="9"/>
        <v>0</v>
      </c>
      <c r="K61" s="47">
        <f t="shared" si="9"/>
        <v>0</v>
      </c>
      <c r="L61" s="47">
        <f t="shared" si="9"/>
        <v>0</v>
      </c>
      <c r="M61" s="47">
        <f t="shared" si="9"/>
        <v>0</v>
      </c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60"/>
      <c r="AB61" s="48"/>
      <c r="AC61" s="48"/>
    </row>
    <row r="62" spans="1:29" ht="44.25" customHeight="1" x14ac:dyDescent="0.2">
      <c r="A62" s="58"/>
      <c r="B62" s="44" t="s">
        <v>105</v>
      </c>
      <c r="C62" s="45"/>
      <c r="D62" s="45"/>
      <c r="E62" s="59"/>
      <c r="F62" s="59"/>
      <c r="G62" s="45"/>
      <c r="H62" s="46"/>
      <c r="I62" s="47">
        <f t="shared" si="9"/>
        <v>0</v>
      </c>
      <c r="J62" s="47">
        <f t="shared" si="9"/>
        <v>0</v>
      </c>
      <c r="K62" s="47">
        <f t="shared" si="9"/>
        <v>0</v>
      </c>
      <c r="L62" s="47">
        <f t="shared" si="9"/>
        <v>0</v>
      </c>
      <c r="M62" s="47">
        <f t="shared" si="9"/>
        <v>0</v>
      </c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60"/>
      <c r="AB62" s="48"/>
      <c r="AC62" s="48"/>
    </row>
    <row r="63" spans="1:29" ht="44.25" customHeight="1" x14ac:dyDescent="0.2">
      <c r="A63" s="58"/>
      <c r="B63" s="44" t="s">
        <v>106</v>
      </c>
      <c r="C63" s="45"/>
      <c r="D63" s="45"/>
      <c r="E63" s="59"/>
      <c r="F63" s="59"/>
      <c r="G63" s="45"/>
      <c r="H63" s="46"/>
      <c r="I63" s="47">
        <f t="shared" si="9"/>
        <v>0</v>
      </c>
      <c r="J63" s="47">
        <f t="shared" si="9"/>
        <v>0</v>
      </c>
      <c r="K63" s="47">
        <f t="shared" si="9"/>
        <v>0</v>
      </c>
      <c r="L63" s="47">
        <f t="shared" si="9"/>
        <v>0</v>
      </c>
      <c r="M63" s="47">
        <f t="shared" si="9"/>
        <v>0</v>
      </c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60"/>
      <c r="AB63" s="48"/>
      <c r="AC63" s="48"/>
    </row>
    <row r="64" spans="1:29" ht="51" customHeight="1" x14ac:dyDescent="0.2">
      <c r="A64" s="58"/>
      <c r="B64" s="44" t="s">
        <v>107</v>
      </c>
      <c r="C64" s="45"/>
      <c r="D64" s="45"/>
      <c r="E64" s="59"/>
      <c r="F64" s="59"/>
      <c r="G64" s="45"/>
      <c r="H64" s="46"/>
      <c r="I64" s="47">
        <f t="shared" si="9"/>
        <v>0</v>
      </c>
      <c r="J64" s="47">
        <f t="shared" si="9"/>
        <v>0</v>
      </c>
      <c r="K64" s="47">
        <f t="shared" si="9"/>
        <v>0</v>
      </c>
      <c r="L64" s="47">
        <f t="shared" si="9"/>
        <v>0</v>
      </c>
      <c r="M64" s="47">
        <f t="shared" si="9"/>
        <v>0</v>
      </c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60"/>
      <c r="AB64" s="48"/>
      <c r="AC64" s="48"/>
    </row>
    <row r="65" spans="1:29" ht="51" customHeight="1" x14ac:dyDescent="0.2">
      <c r="A65" s="58"/>
      <c r="B65" s="44" t="s">
        <v>108</v>
      </c>
      <c r="C65" s="45"/>
      <c r="D65" s="45"/>
      <c r="E65" s="59"/>
      <c r="F65" s="59"/>
      <c r="G65" s="45"/>
      <c r="H65" s="46"/>
      <c r="I65" s="47">
        <f t="shared" si="9"/>
        <v>0</v>
      </c>
      <c r="J65" s="47">
        <f t="shared" si="9"/>
        <v>0</v>
      </c>
      <c r="K65" s="47">
        <f t="shared" si="9"/>
        <v>0</v>
      </c>
      <c r="L65" s="47">
        <f t="shared" si="9"/>
        <v>0</v>
      </c>
      <c r="M65" s="47">
        <f t="shared" si="9"/>
        <v>0</v>
      </c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60"/>
      <c r="AB65" s="48"/>
      <c r="AC65" s="48"/>
    </row>
    <row r="66" spans="1:29" ht="51" customHeight="1" x14ac:dyDescent="0.2">
      <c r="A66" s="58"/>
      <c r="B66" s="44" t="s">
        <v>109</v>
      </c>
      <c r="C66" s="45"/>
      <c r="D66" s="45"/>
      <c r="E66" s="59"/>
      <c r="F66" s="59"/>
      <c r="G66" s="45"/>
      <c r="H66" s="46"/>
      <c r="I66" s="47">
        <f t="shared" si="9"/>
        <v>0</v>
      </c>
      <c r="J66" s="47">
        <f t="shared" si="9"/>
        <v>0</v>
      </c>
      <c r="K66" s="47">
        <f t="shared" si="9"/>
        <v>0</v>
      </c>
      <c r="L66" s="47">
        <f t="shared" si="9"/>
        <v>0</v>
      </c>
      <c r="M66" s="47">
        <f t="shared" si="9"/>
        <v>0</v>
      </c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60"/>
      <c r="AB66" s="48"/>
      <c r="AC66" s="48"/>
    </row>
    <row r="67" spans="1:29" ht="63" customHeight="1" x14ac:dyDescent="0.2">
      <c r="A67" s="43" t="s">
        <v>110</v>
      </c>
      <c r="B67" s="44" t="s">
        <v>111</v>
      </c>
      <c r="C67" s="45"/>
      <c r="D67" s="59"/>
      <c r="E67" s="59" t="s">
        <v>63</v>
      </c>
      <c r="F67" s="59"/>
      <c r="G67" s="59"/>
      <c r="H67" s="46"/>
      <c r="I67" s="47">
        <f t="shared" si="9"/>
        <v>0</v>
      </c>
      <c r="J67" s="47">
        <f t="shared" si="9"/>
        <v>0</v>
      </c>
      <c r="K67" s="47">
        <f t="shared" si="9"/>
        <v>0.1</v>
      </c>
      <c r="L67" s="47">
        <f t="shared" si="9"/>
        <v>0</v>
      </c>
      <c r="M67" s="47">
        <f t="shared" si="9"/>
        <v>0</v>
      </c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9"/>
      <c r="AB67" s="48"/>
      <c r="AC67" s="62"/>
    </row>
    <row r="68" spans="1:29" ht="29.25" customHeight="1" x14ac:dyDescent="0.2">
      <c r="A68" s="114" t="s">
        <v>112</v>
      </c>
      <c r="B68" s="115" t="s">
        <v>113</v>
      </c>
      <c r="C68" s="116"/>
      <c r="D68" s="116"/>
      <c r="E68" s="116"/>
      <c r="F68" s="116"/>
      <c r="G68" s="116"/>
      <c r="H68" s="117"/>
      <c r="I68" s="118">
        <f>SUM(I69)</f>
        <v>1</v>
      </c>
      <c r="J68" s="118">
        <f t="shared" ref="J68:M68" si="10">SUM(J69)</f>
        <v>0</v>
      </c>
      <c r="K68" s="118">
        <f t="shared" si="10"/>
        <v>0</v>
      </c>
      <c r="L68" s="118">
        <f t="shared" si="10"/>
        <v>1</v>
      </c>
      <c r="M68" s="118">
        <f t="shared" si="10"/>
        <v>0</v>
      </c>
      <c r="N68" s="40">
        <f>(COUNTA(Z69:Z69))*2</f>
        <v>0</v>
      </c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1">
        <f>SUM(AA69:AA69)</f>
        <v>0</v>
      </c>
      <c r="AA68" s="42" t="str">
        <f>IFERROR(Z68/N68,"")</f>
        <v/>
      </c>
      <c r="AB68" s="41"/>
      <c r="AC68" s="41"/>
    </row>
    <row r="69" spans="1:29" ht="100.5" customHeight="1" x14ac:dyDescent="0.2">
      <c r="A69" s="43" t="s">
        <v>114</v>
      </c>
      <c r="B69" s="44" t="s">
        <v>115</v>
      </c>
      <c r="C69" s="59" t="s">
        <v>63</v>
      </c>
      <c r="D69" s="59"/>
      <c r="E69" s="45"/>
      <c r="F69" s="59" t="s">
        <v>63</v>
      </c>
      <c r="G69" s="59"/>
      <c r="H69" s="46"/>
      <c r="I69" s="47">
        <f>IF(UPPER(C69)="X",1/1,0)</f>
        <v>1</v>
      </c>
      <c r="J69" s="47">
        <f t="shared" ref="J69:M69" si="11">IF(UPPER(D69)="X",1/1,0)</f>
        <v>0</v>
      </c>
      <c r="K69" s="47">
        <f t="shared" si="11"/>
        <v>0</v>
      </c>
      <c r="L69" s="47">
        <f t="shared" si="11"/>
        <v>1</v>
      </c>
      <c r="M69" s="47">
        <f t="shared" si="11"/>
        <v>0</v>
      </c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9"/>
      <c r="AB69" s="48"/>
      <c r="AC69" s="62"/>
    </row>
    <row r="70" spans="1:29" ht="29.25" customHeight="1" x14ac:dyDescent="0.2">
      <c r="A70" s="114" t="s">
        <v>116</v>
      </c>
      <c r="B70" s="115" t="s">
        <v>117</v>
      </c>
      <c r="C70" s="116"/>
      <c r="D70" s="116"/>
      <c r="E70" s="116"/>
      <c r="F70" s="116"/>
      <c r="G70" s="116"/>
      <c r="H70" s="117"/>
      <c r="I70" s="118">
        <f>SUM(I72:I75)</f>
        <v>0.25</v>
      </c>
      <c r="J70" s="118">
        <f t="shared" ref="J70:M70" si="12">SUM(J72:J75)</f>
        <v>0.25</v>
      </c>
      <c r="K70" s="118">
        <f t="shared" si="12"/>
        <v>0.25</v>
      </c>
      <c r="L70" s="118">
        <f t="shared" si="12"/>
        <v>0.25</v>
      </c>
      <c r="M70" s="118">
        <f t="shared" si="12"/>
        <v>0.25</v>
      </c>
      <c r="N70" s="40">
        <f>(COUNTA(Z71:Z75))*2</f>
        <v>4</v>
      </c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1">
        <f>SUM(Z71:Z75)</f>
        <v>0</v>
      </c>
      <c r="AA70" s="42">
        <f>IFERROR(Z70/N70,"")</f>
        <v>0</v>
      </c>
      <c r="AB70" s="41"/>
      <c r="AC70" s="41"/>
    </row>
    <row r="71" spans="1:29" ht="58.5" customHeight="1" x14ac:dyDescent="0.2">
      <c r="A71" s="51" t="s">
        <v>118</v>
      </c>
      <c r="B71" s="52" t="s">
        <v>119</v>
      </c>
      <c r="C71" s="53"/>
      <c r="D71" s="53"/>
      <c r="E71" s="53"/>
      <c r="F71" s="53"/>
      <c r="G71" s="53"/>
      <c r="H71" s="54"/>
      <c r="I71" s="55"/>
      <c r="J71" s="56"/>
      <c r="K71" s="56"/>
      <c r="L71" s="56"/>
      <c r="M71" s="57"/>
      <c r="N71" s="48"/>
      <c r="O71" s="48"/>
      <c r="P71" s="48"/>
      <c r="Q71" s="48"/>
      <c r="R71" s="48"/>
      <c r="S71" s="48" t="s">
        <v>63</v>
      </c>
      <c r="T71" s="48"/>
      <c r="U71" s="48"/>
      <c r="V71" s="48"/>
      <c r="W71" s="48"/>
      <c r="X71" s="48"/>
      <c r="Y71" s="48"/>
      <c r="Z71" s="48" t="s">
        <v>70</v>
      </c>
      <c r="AA71" s="49">
        <v>1</v>
      </c>
      <c r="AB71" s="48" t="s">
        <v>65</v>
      </c>
      <c r="AC71" s="50">
        <v>44958</v>
      </c>
    </row>
    <row r="72" spans="1:29" ht="44.25" customHeight="1" x14ac:dyDescent="0.2">
      <c r="A72" s="58"/>
      <c r="B72" s="44" t="s">
        <v>120</v>
      </c>
      <c r="C72" s="45"/>
      <c r="D72" s="45" t="s">
        <v>63</v>
      </c>
      <c r="E72" s="45"/>
      <c r="F72" s="45" t="s">
        <v>63</v>
      </c>
      <c r="G72" s="45" t="s">
        <v>63</v>
      </c>
      <c r="H72" s="46"/>
      <c r="I72" s="47">
        <f>IF(UPPER(C72)="X",1/4,0)</f>
        <v>0</v>
      </c>
      <c r="J72" s="47">
        <f t="shared" ref="J72:M75" si="13">IF(UPPER(D72)="X",1/4,0)</f>
        <v>0.25</v>
      </c>
      <c r="K72" s="47">
        <f t="shared" si="13"/>
        <v>0</v>
      </c>
      <c r="L72" s="47">
        <f t="shared" si="13"/>
        <v>0.25</v>
      </c>
      <c r="M72" s="47">
        <f t="shared" si="13"/>
        <v>0.25</v>
      </c>
      <c r="N72" s="48"/>
      <c r="O72" s="48"/>
      <c r="P72" s="48"/>
      <c r="Q72" s="48"/>
      <c r="R72" s="48"/>
      <c r="S72" s="48" t="s">
        <v>63</v>
      </c>
      <c r="T72" s="48"/>
      <c r="U72" s="48"/>
      <c r="V72" s="48"/>
      <c r="W72" s="48"/>
      <c r="X72" s="48"/>
      <c r="Y72" s="48"/>
      <c r="Z72" s="48" t="s">
        <v>70</v>
      </c>
      <c r="AA72" s="49">
        <v>1</v>
      </c>
      <c r="AB72" s="48" t="s">
        <v>65</v>
      </c>
      <c r="AC72" s="50">
        <v>44958</v>
      </c>
    </row>
    <row r="73" spans="1:29" ht="57" customHeight="1" x14ac:dyDescent="0.2">
      <c r="A73" s="58"/>
      <c r="B73" s="44" t="s">
        <v>121</v>
      </c>
      <c r="C73" s="45" t="s">
        <v>83</v>
      </c>
      <c r="D73" s="45"/>
      <c r="E73" s="59"/>
      <c r="F73" s="59"/>
      <c r="G73" s="45"/>
      <c r="H73" s="46"/>
      <c r="I73" s="47">
        <f t="shared" ref="I73:I75" si="14">IF(UPPER(C73)="X",1/4,0)</f>
        <v>0.25</v>
      </c>
      <c r="J73" s="47">
        <f t="shared" si="13"/>
        <v>0</v>
      </c>
      <c r="K73" s="47">
        <f t="shared" si="13"/>
        <v>0</v>
      </c>
      <c r="L73" s="47">
        <f t="shared" si="13"/>
        <v>0</v>
      </c>
      <c r="M73" s="47">
        <f t="shared" si="13"/>
        <v>0</v>
      </c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60"/>
      <c r="AB73" s="48"/>
      <c r="AC73" s="48"/>
    </row>
    <row r="74" spans="1:29" ht="44.25" customHeight="1" x14ac:dyDescent="0.2">
      <c r="A74" s="58"/>
      <c r="B74" s="44" t="s">
        <v>122</v>
      </c>
      <c r="C74" s="45"/>
      <c r="D74" s="45"/>
      <c r="E74" s="59" t="s">
        <v>83</v>
      </c>
      <c r="F74" s="59"/>
      <c r="G74" s="45"/>
      <c r="H74" s="46"/>
      <c r="I74" s="47">
        <f t="shared" si="14"/>
        <v>0</v>
      </c>
      <c r="J74" s="47">
        <f t="shared" si="13"/>
        <v>0</v>
      </c>
      <c r="K74" s="47">
        <f t="shared" si="13"/>
        <v>0.25</v>
      </c>
      <c r="L74" s="47">
        <f t="shared" si="13"/>
        <v>0</v>
      </c>
      <c r="M74" s="47">
        <f t="shared" si="13"/>
        <v>0</v>
      </c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60"/>
      <c r="AB74" s="48"/>
      <c r="AC74" s="48"/>
    </row>
    <row r="75" spans="1:29" ht="57" customHeight="1" x14ac:dyDescent="0.2">
      <c r="A75" s="61"/>
      <c r="B75" s="44" t="s">
        <v>123</v>
      </c>
      <c r="C75" s="45"/>
      <c r="D75" s="45"/>
      <c r="E75" s="59"/>
      <c r="F75" s="59"/>
      <c r="G75" s="45"/>
      <c r="H75" s="46"/>
      <c r="I75" s="47">
        <f t="shared" si="14"/>
        <v>0</v>
      </c>
      <c r="J75" s="47">
        <f t="shared" si="13"/>
        <v>0</v>
      </c>
      <c r="K75" s="47">
        <f t="shared" si="13"/>
        <v>0</v>
      </c>
      <c r="L75" s="47">
        <f t="shared" si="13"/>
        <v>0</v>
      </c>
      <c r="M75" s="47">
        <f t="shared" si="13"/>
        <v>0</v>
      </c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60"/>
      <c r="AB75" s="48"/>
      <c r="AC75" s="48"/>
    </row>
    <row r="76" spans="1:29" ht="29.25" customHeight="1" x14ac:dyDescent="0.2">
      <c r="A76" s="114" t="s">
        <v>124</v>
      </c>
      <c r="B76" s="115" t="s">
        <v>125</v>
      </c>
      <c r="C76" s="116"/>
      <c r="D76" s="116"/>
      <c r="E76" s="116"/>
      <c r="F76" s="116"/>
      <c r="G76" s="116"/>
      <c r="H76" s="117"/>
      <c r="I76" s="118">
        <f>SUM(I78:I79,I81:I87)</f>
        <v>0.33333333333333331</v>
      </c>
      <c r="J76" s="118">
        <f t="shared" ref="J76:M76" si="15">SUM(J78:J79,J81:J87)</f>
        <v>0.22222222222222221</v>
      </c>
      <c r="K76" s="118">
        <f t="shared" si="15"/>
        <v>0.1111111111111111</v>
      </c>
      <c r="L76" s="118">
        <f t="shared" si="15"/>
        <v>0.22222222222222221</v>
      </c>
      <c r="M76" s="118">
        <f t="shared" si="15"/>
        <v>0.22222222222222221</v>
      </c>
      <c r="N76" s="40">
        <f>(COUNTA(Z77:Z87))*2</f>
        <v>8</v>
      </c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1">
        <f>SUM(AA77:AA87)</f>
        <v>4</v>
      </c>
      <c r="AA76" s="42">
        <f>IFERROR(Z76/N76,"")</f>
        <v>0.5</v>
      </c>
      <c r="AB76" s="41"/>
      <c r="AC76" s="41"/>
    </row>
    <row r="77" spans="1:29" ht="58.5" customHeight="1" x14ac:dyDescent="0.2">
      <c r="A77" s="51" t="s">
        <v>126</v>
      </c>
      <c r="B77" s="52" t="s">
        <v>127</v>
      </c>
      <c r="C77" s="53"/>
      <c r="D77" s="53"/>
      <c r="E77" s="53"/>
      <c r="F77" s="53"/>
      <c r="G77" s="53"/>
      <c r="H77" s="54"/>
      <c r="I77" s="55"/>
      <c r="J77" s="56"/>
      <c r="K77" s="56"/>
      <c r="L77" s="56"/>
      <c r="M77" s="57"/>
      <c r="N77" s="48"/>
      <c r="O77" s="48"/>
      <c r="P77" s="48"/>
      <c r="Q77" s="48"/>
      <c r="R77" s="48"/>
      <c r="S77" s="48" t="s">
        <v>63</v>
      </c>
      <c r="T77" s="48"/>
      <c r="U77" s="48"/>
      <c r="V77" s="48"/>
      <c r="W77" s="48"/>
      <c r="X77" s="48"/>
      <c r="Y77" s="48"/>
      <c r="Z77" s="48" t="s">
        <v>70</v>
      </c>
      <c r="AA77" s="49">
        <v>1</v>
      </c>
      <c r="AB77" s="48" t="s">
        <v>65</v>
      </c>
      <c r="AC77" s="50">
        <v>44958</v>
      </c>
    </row>
    <row r="78" spans="1:29" ht="72" customHeight="1" x14ac:dyDescent="0.2">
      <c r="A78" s="58"/>
      <c r="B78" s="44" t="s">
        <v>128</v>
      </c>
      <c r="C78" s="45"/>
      <c r="D78" s="45" t="s">
        <v>63</v>
      </c>
      <c r="E78" s="45"/>
      <c r="F78" s="45" t="s">
        <v>63</v>
      </c>
      <c r="G78" s="45" t="s">
        <v>63</v>
      </c>
      <c r="H78" s="46"/>
      <c r="I78" s="47">
        <f t="shared" ref="I78:M79" si="16">IF(UPPER(C78)="X",1/9,0)</f>
        <v>0</v>
      </c>
      <c r="J78" s="47">
        <f t="shared" si="16"/>
        <v>0.1111111111111111</v>
      </c>
      <c r="K78" s="47">
        <f t="shared" si="16"/>
        <v>0</v>
      </c>
      <c r="L78" s="47">
        <f t="shared" si="16"/>
        <v>0.1111111111111111</v>
      </c>
      <c r="M78" s="47">
        <f t="shared" si="16"/>
        <v>0.1111111111111111</v>
      </c>
      <c r="N78" s="48"/>
      <c r="O78" s="48"/>
      <c r="P78" s="48"/>
      <c r="Q78" s="48"/>
      <c r="R78" s="48"/>
      <c r="S78" s="48" t="s">
        <v>63</v>
      </c>
      <c r="T78" s="48"/>
      <c r="U78" s="48"/>
      <c r="V78" s="48"/>
      <c r="W78" s="48"/>
      <c r="X78" s="48"/>
      <c r="Y78" s="48"/>
      <c r="Z78" s="48" t="s">
        <v>70</v>
      </c>
      <c r="AA78" s="49">
        <v>1</v>
      </c>
      <c r="AB78" s="48" t="s">
        <v>65</v>
      </c>
      <c r="AC78" s="50">
        <v>44958</v>
      </c>
    </row>
    <row r="79" spans="1:29" ht="72" customHeight="1" x14ac:dyDescent="0.2">
      <c r="A79" s="58"/>
      <c r="B79" s="44" t="s">
        <v>129</v>
      </c>
      <c r="C79" s="45" t="s">
        <v>63</v>
      </c>
      <c r="D79" s="45"/>
      <c r="E79" s="59"/>
      <c r="F79" s="59"/>
      <c r="G79" s="45"/>
      <c r="H79" s="46"/>
      <c r="I79" s="47">
        <f t="shared" si="16"/>
        <v>0.1111111111111111</v>
      </c>
      <c r="J79" s="47">
        <f t="shared" si="16"/>
        <v>0</v>
      </c>
      <c r="K79" s="47">
        <f t="shared" si="16"/>
        <v>0</v>
      </c>
      <c r="L79" s="47">
        <f t="shared" si="16"/>
        <v>0</v>
      </c>
      <c r="M79" s="47">
        <f t="shared" si="16"/>
        <v>0</v>
      </c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60"/>
      <c r="AB79" s="48"/>
      <c r="AC79" s="48"/>
    </row>
    <row r="80" spans="1:29" ht="58.5" customHeight="1" x14ac:dyDescent="0.2">
      <c r="A80" s="51" t="s">
        <v>130</v>
      </c>
      <c r="B80" s="52" t="s">
        <v>131</v>
      </c>
      <c r="C80" s="53"/>
      <c r="D80" s="53"/>
      <c r="E80" s="53"/>
      <c r="F80" s="53"/>
      <c r="G80" s="53"/>
      <c r="H80" s="54"/>
      <c r="I80" s="55"/>
      <c r="J80" s="56"/>
      <c r="K80" s="56"/>
      <c r="L80" s="56"/>
      <c r="M80" s="57"/>
      <c r="N80" s="48"/>
      <c r="O80" s="48"/>
      <c r="P80" s="48"/>
      <c r="Q80" s="48"/>
      <c r="R80" s="48"/>
      <c r="S80" s="48" t="s">
        <v>63</v>
      </c>
      <c r="T80" s="48"/>
      <c r="U80" s="48"/>
      <c r="V80" s="48"/>
      <c r="W80" s="48"/>
      <c r="X80" s="48"/>
      <c r="Y80" s="48"/>
      <c r="Z80" s="48" t="s">
        <v>70</v>
      </c>
      <c r="AA80" s="49">
        <v>1</v>
      </c>
      <c r="AB80" s="48" t="s">
        <v>65</v>
      </c>
      <c r="AC80" s="50">
        <v>44958</v>
      </c>
    </row>
    <row r="81" spans="1:29" ht="49.5" customHeight="1" x14ac:dyDescent="0.2">
      <c r="A81" s="58"/>
      <c r="B81" s="63" t="s">
        <v>132</v>
      </c>
      <c r="C81" s="45"/>
      <c r="D81" s="45" t="s">
        <v>63</v>
      </c>
      <c r="E81" s="45"/>
      <c r="F81" s="45" t="s">
        <v>63</v>
      </c>
      <c r="G81" s="45" t="s">
        <v>63</v>
      </c>
      <c r="H81" s="46"/>
      <c r="I81" s="47">
        <f t="shared" ref="I81:M87" si="17">IF(UPPER(C81)="X",1/9,0)</f>
        <v>0</v>
      </c>
      <c r="J81" s="47">
        <f t="shared" si="17"/>
        <v>0.1111111111111111</v>
      </c>
      <c r="K81" s="47">
        <f t="shared" si="17"/>
        <v>0</v>
      </c>
      <c r="L81" s="47">
        <f t="shared" si="17"/>
        <v>0.1111111111111111</v>
      </c>
      <c r="M81" s="47">
        <f t="shared" si="17"/>
        <v>0.1111111111111111</v>
      </c>
      <c r="N81" s="48"/>
      <c r="O81" s="48"/>
      <c r="P81" s="48"/>
      <c r="Q81" s="48"/>
      <c r="R81" s="48"/>
      <c r="S81" s="48" t="s">
        <v>63</v>
      </c>
      <c r="T81" s="48"/>
      <c r="U81" s="48"/>
      <c r="V81" s="48"/>
      <c r="W81" s="48"/>
      <c r="X81" s="48"/>
      <c r="Y81" s="48"/>
      <c r="Z81" s="48" t="s">
        <v>70</v>
      </c>
      <c r="AA81" s="49">
        <v>1</v>
      </c>
      <c r="AB81" s="48" t="s">
        <v>65</v>
      </c>
      <c r="AC81" s="50">
        <v>44958</v>
      </c>
    </row>
    <row r="82" spans="1:29" ht="49.5" customHeight="1" x14ac:dyDescent="0.2">
      <c r="A82" s="58"/>
      <c r="B82" s="63" t="s">
        <v>133</v>
      </c>
      <c r="C82" s="45"/>
      <c r="D82" s="45"/>
      <c r="E82" s="59"/>
      <c r="F82" s="59"/>
      <c r="G82" s="45"/>
      <c r="H82" s="46"/>
      <c r="I82" s="47">
        <f t="shared" si="17"/>
        <v>0</v>
      </c>
      <c r="J82" s="47">
        <f t="shared" si="17"/>
        <v>0</v>
      </c>
      <c r="K82" s="47">
        <f t="shared" si="17"/>
        <v>0</v>
      </c>
      <c r="L82" s="47">
        <f t="shared" si="17"/>
        <v>0</v>
      </c>
      <c r="M82" s="47">
        <f t="shared" si="17"/>
        <v>0</v>
      </c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60"/>
      <c r="AB82" s="48"/>
      <c r="AC82" s="48"/>
    </row>
    <row r="83" spans="1:29" ht="49.5" customHeight="1" x14ac:dyDescent="0.2">
      <c r="A83" s="58"/>
      <c r="B83" s="63" t="s">
        <v>134</v>
      </c>
      <c r="C83" s="59"/>
      <c r="D83" s="59"/>
      <c r="E83" s="45" t="s">
        <v>63</v>
      </c>
      <c r="F83" s="59"/>
      <c r="G83" s="59"/>
      <c r="H83" s="46"/>
      <c r="I83" s="47">
        <f t="shared" si="17"/>
        <v>0</v>
      </c>
      <c r="J83" s="47">
        <f t="shared" si="17"/>
        <v>0</v>
      </c>
      <c r="K83" s="47">
        <f t="shared" si="17"/>
        <v>0.1111111111111111</v>
      </c>
      <c r="L83" s="47">
        <f t="shared" si="17"/>
        <v>0</v>
      </c>
      <c r="M83" s="47">
        <f t="shared" si="17"/>
        <v>0</v>
      </c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60"/>
      <c r="AB83" s="48"/>
      <c r="AC83" s="48"/>
    </row>
    <row r="84" spans="1:29" ht="49.5" customHeight="1" x14ac:dyDescent="0.2">
      <c r="A84" s="58"/>
      <c r="B84" s="63" t="s">
        <v>135</v>
      </c>
      <c r="C84" s="59"/>
      <c r="D84" s="59"/>
      <c r="E84" s="45"/>
      <c r="F84" s="59"/>
      <c r="G84" s="59"/>
      <c r="H84" s="46"/>
      <c r="I84" s="47">
        <f t="shared" si="17"/>
        <v>0</v>
      </c>
      <c r="J84" s="47">
        <f t="shared" si="17"/>
        <v>0</v>
      </c>
      <c r="K84" s="47">
        <f t="shared" si="17"/>
        <v>0</v>
      </c>
      <c r="L84" s="47">
        <f t="shared" si="17"/>
        <v>0</v>
      </c>
      <c r="M84" s="47">
        <f t="shared" si="17"/>
        <v>0</v>
      </c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60"/>
      <c r="AB84" s="48"/>
      <c r="AC84" s="48"/>
    </row>
    <row r="85" spans="1:29" ht="49.5" customHeight="1" x14ac:dyDescent="0.2">
      <c r="A85" s="58"/>
      <c r="B85" s="63" t="s">
        <v>136</v>
      </c>
      <c r="C85" s="59" t="s">
        <v>63</v>
      </c>
      <c r="D85" s="59"/>
      <c r="E85" s="45"/>
      <c r="F85" s="59"/>
      <c r="G85" s="59"/>
      <c r="H85" s="46"/>
      <c r="I85" s="47">
        <f t="shared" si="17"/>
        <v>0.1111111111111111</v>
      </c>
      <c r="J85" s="47">
        <f t="shared" si="17"/>
        <v>0</v>
      </c>
      <c r="K85" s="47">
        <f t="shared" si="17"/>
        <v>0</v>
      </c>
      <c r="L85" s="47">
        <f t="shared" si="17"/>
        <v>0</v>
      </c>
      <c r="M85" s="47">
        <f t="shared" si="17"/>
        <v>0</v>
      </c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60"/>
      <c r="AB85" s="48"/>
      <c r="AC85" s="48"/>
    </row>
    <row r="86" spans="1:29" ht="49.5" customHeight="1" x14ac:dyDescent="0.2">
      <c r="A86" s="58"/>
      <c r="B86" s="63" t="s">
        <v>137</v>
      </c>
      <c r="C86" s="59" t="s">
        <v>63</v>
      </c>
      <c r="D86" s="59"/>
      <c r="E86" s="45"/>
      <c r="F86" s="59"/>
      <c r="G86" s="59"/>
      <c r="H86" s="46"/>
      <c r="I86" s="47">
        <f t="shared" si="17"/>
        <v>0.1111111111111111</v>
      </c>
      <c r="J86" s="47">
        <f t="shared" si="17"/>
        <v>0</v>
      </c>
      <c r="K86" s="47">
        <f t="shared" si="17"/>
        <v>0</v>
      </c>
      <c r="L86" s="47">
        <f t="shared" si="17"/>
        <v>0</v>
      </c>
      <c r="M86" s="47">
        <f t="shared" si="17"/>
        <v>0</v>
      </c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60"/>
      <c r="AB86" s="48"/>
      <c r="AC86" s="48"/>
    </row>
    <row r="87" spans="1:29" ht="49.5" customHeight="1" x14ac:dyDescent="0.2">
      <c r="A87" s="58"/>
      <c r="B87" s="63" t="s">
        <v>138</v>
      </c>
      <c r="C87" s="59"/>
      <c r="D87" s="59"/>
      <c r="E87" s="45"/>
      <c r="F87" s="59"/>
      <c r="G87" s="59"/>
      <c r="H87" s="46"/>
      <c r="I87" s="47">
        <f t="shared" si="17"/>
        <v>0</v>
      </c>
      <c r="J87" s="47">
        <f t="shared" si="17"/>
        <v>0</v>
      </c>
      <c r="K87" s="47">
        <f t="shared" si="17"/>
        <v>0</v>
      </c>
      <c r="L87" s="47">
        <f t="shared" si="17"/>
        <v>0</v>
      </c>
      <c r="M87" s="47">
        <f t="shared" si="17"/>
        <v>0</v>
      </c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60"/>
      <c r="AB87" s="48"/>
      <c r="AC87" s="48"/>
    </row>
    <row r="88" spans="1:29" ht="13.5" customHeight="1" x14ac:dyDescent="0.2">
      <c r="A88" s="64"/>
      <c r="B88" s="65"/>
      <c r="C88" s="66"/>
      <c r="D88" s="67"/>
      <c r="E88" s="67"/>
      <c r="F88" s="67"/>
      <c r="G88" s="68"/>
      <c r="H88" s="69"/>
      <c r="I88" s="70"/>
      <c r="J88" s="71"/>
      <c r="K88" s="71"/>
      <c r="L88" s="71"/>
      <c r="M88" s="71"/>
    </row>
    <row r="89" spans="1:29" s="74" customFormat="1" ht="33" customHeight="1" x14ac:dyDescent="0.25">
      <c r="A89" s="72" t="s">
        <v>38</v>
      </c>
      <c r="B89" s="72" t="s">
        <v>139</v>
      </c>
      <c r="C89" s="72"/>
      <c r="D89" s="72"/>
      <c r="E89" s="72"/>
      <c r="F89" s="72"/>
      <c r="G89" s="72"/>
      <c r="H89" s="72"/>
      <c r="I89" s="72" t="s">
        <v>52</v>
      </c>
      <c r="J89" s="73" t="s">
        <v>53</v>
      </c>
      <c r="K89" s="73" t="s">
        <v>140</v>
      </c>
      <c r="L89" s="73" t="s">
        <v>55</v>
      </c>
      <c r="M89" s="72" t="s">
        <v>51</v>
      </c>
    </row>
    <row r="90" spans="1:29" s="74" customFormat="1" ht="33" customHeight="1" x14ac:dyDescent="0.25">
      <c r="A90" s="72"/>
      <c r="B90" s="72" t="s">
        <v>141</v>
      </c>
      <c r="C90" s="72"/>
      <c r="D90" s="72"/>
      <c r="E90" s="72"/>
      <c r="F90" s="72"/>
      <c r="G90" s="72"/>
      <c r="H90" s="72"/>
      <c r="I90" s="72"/>
      <c r="J90" s="73"/>
      <c r="K90" s="73"/>
      <c r="L90" s="73"/>
      <c r="M90" s="72"/>
    </row>
    <row r="91" spans="1:29" ht="38.25" customHeight="1" x14ac:dyDescent="0.2">
      <c r="A91" s="75" t="s">
        <v>59</v>
      </c>
      <c r="B91" s="76" t="str">
        <f>B36</f>
        <v>RECURSOS</v>
      </c>
      <c r="C91" s="77"/>
      <c r="D91" s="77"/>
      <c r="E91" s="77"/>
      <c r="F91" s="77"/>
      <c r="G91" s="77"/>
      <c r="H91" s="78"/>
      <c r="I91" s="79">
        <f>I36</f>
        <v>1</v>
      </c>
      <c r="J91" s="80">
        <f>J36</f>
        <v>0</v>
      </c>
      <c r="K91" s="79">
        <f>K36</f>
        <v>1</v>
      </c>
      <c r="L91" s="80">
        <f>L36</f>
        <v>0</v>
      </c>
      <c r="M91" s="80">
        <f>M36</f>
        <v>1</v>
      </c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2"/>
    </row>
    <row r="92" spans="1:29" ht="38.25" customHeight="1" x14ac:dyDescent="0.2">
      <c r="A92" s="75" t="s">
        <v>66</v>
      </c>
      <c r="B92" s="76" t="str">
        <f>+B38</f>
        <v>RECURSOS HUMANOS</v>
      </c>
      <c r="C92" s="77"/>
      <c r="D92" s="77"/>
      <c r="E92" s="77"/>
      <c r="F92" s="77"/>
      <c r="G92" s="77"/>
      <c r="H92" s="78"/>
      <c r="I92" s="79">
        <f>+I38</f>
        <v>0.3571428571428571</v>
      </c>
      <c r="J92" s="80">
        <f t="shared" ref="J92:M92" si="18">+J38</f>
        <v>0.21428571428571427</v>
      </c>
      <c r="K92" s="79">
        <f t="shared" si="18"/>
        <v>7.1428571428571425E-2</v>
      </c>
      <c r="L92" s="80">
        <f t="shared" si="18"/>
        <v>0.3571428571428571</v>
      </c>
      <c r="M92" s="80">
        <f t="shared" si="18"/>
        <v>0.21428571428571427</v>
      </c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</row>
    <row r="93" spans="1:29" ht="51" customHeight="1" x14ac:dyDescent="0.2">
      <c r="A93" s="75" t="s">
        <v>95</v>
      </c>
      <c r="B93" s="76" t="str">
        <f>+B56</f>
        <v>RECURSOS TECNOLÓGICOS</v>
      </c>
      <c r="C93" s="77"/>
      <c r="D93" s="77"/>
      <c r="E93" s="77"/>
      <c r="F93" s="77"/>
      <c r="G93" s="77"/>
      <c r="H93" s="78"/>
      <c r="I93" s="79">
        <f>+I56</f>
        <v>0.1</v>
      </c>
      <c r="J93" s="80">
        <f t="shared" ref="J93:M93" si="19">+J56</f>
        <v>0.2</v>
      </c>
      <c r="K93" s="79">
        <f t="shared" si="19"/>
        <v>0.1</v>
      </c>
      <c r="L93" s="80">
        <f t="shared" si="19"/>
        <v>0.1</v>
      </c>
      <c r="M93" s="80">
        <f t="shared" si="19"/>
        <v>0.1</v>
      </c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</row>
    <row r="94" spans="1:29" ht="51" customHeight="1" x14ac:dyDescent="0.2">
      <c r="A94" s="75" t="s">
        <v>112</v>
      </c>
      <c r="B94" s="76" t="str">
        <f>+B68</f>
        <v>RECURSOS INTELECTUALES</v>
      </c>
      <c r="C94" s="77"/>
      <c r="D94" s="77"/>
      <c r="E94" s="77"/>
      <c r="F94" s="77"/>
      <c r="G94" s="77"/>
      <c r="H94" s="78"/>
      <c r="I94" s="79">
        <f>+I68</f>
        <v>1</v>
      </c>
      <c r="J94" s="80">
        <f t="shared" ref="J94:M94" si="20">+J58</f>
        <v>0.1</v>
      </c>
      <c r="K94" s="79">
        <f t="shared" si="20"/>
        <v>0</v>
      </c>
      <c r="L94" s="80">
        <f t="shared" si="20"/>
        <v>0</v>
      </c>
      <c r="M94" s="80">
        <f t="shared" si="20"/>
        <v>0</v>
      </c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</row>
    <row r="95" spans="1:29" ht="51" customHeight="1" x14ac:dyDescent="0.2">
      <c r="A95" s="75" t="s">
        <v>116</v>
      </c>
      <c r="B95" s="76" t="str">
        <f>+B70</f>
        <v>USO DE RECURSOS TECNOLÓGICOS E INTELECTUALES</v>
      </c>
      <c r="C95" s="77"/>
      <c r="D95" s="77"/>
      <c r="E95" s="77"/>
      <c r="F95" s="77"/>
      <c r="G95" s="77"/>
      <c r="H95" s="78"/>
      <c r="I95" s="79">
        <f>+I70</f>
        <v>0.25</v>
      </c>
      <c r="J95" s="80">
        <f t="shared" ref="J95:M95" si="21">+J70</f>
        <v>0.25</v>
      </c>
      <c r="K95" s="79">
        <f t="shared" si="21"/>
        <v>0.25</v>
      </c>
      <c r="L95" s="80">
        <f t="shared" si="21"/>
        <v>0.25</v>
      </c>
      <c r="M95" s="80">
        <f t="shared" si="21"/>
        <v>0.25</v>
      </c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</row>
    <row r="96" spans="1:29" ht="51" customHeight="1" x14ac:dyDescent="0.2">
      <c r="A96" s="75" t="s">
        <v>116</v>
      </c>
      <c r="B96" s="76" t="str">
        <f>+B76</f>
        <v>PROVEEDORES DE SERVICIOS</v>
      </c>
      <c r="C96" s="77"/>
      <c r="D96" s="77"/>
      <c r="E96" s="77"/>
      <c r="F96" s="77"/>
      <c r="G96" s="77"/>
      <c r="H96" s="78"/>
      <c r="I96" s="79">
        <f>+I76</f>
        <v>0.33333333333333331</v>
      </c>
      <c r="J96" s="80">
        <f t="shared" ref="J96:M96" si="22">+J76</f>
        <v>0.22222222222222221</v>
      </c>
      <c r="K96" s="79">
        <f t="shared" si="22"/>
        <v>0.1111111111111111</v>
      </c>
      <c r="L96" s="80">
        <f t="shared" si="22"/>
        <v>0.22222222222222221</v>
      </c>
      <c r="M96" s="80">
        <f t="shared" si="22"/>
        <v>0.22222222222222221</v>
      </c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</row>
    <row r="97" spans="1:13" ht="48" customHeight="1" x14ac:dyDescent="0.2">
      <c r="A97" s="119"/>
      <c r="B97" s="120" t="s">
        <v>142</v>
      </c>
      <c r="C97" s="121"/>
      <c r="D97" s="121"/>
      <c r="E97" s="121"/>
      <c r="F97" s="121"/>
      <c r="G97" s="121"/>
      <c r="H97" s="122"/>
      <c r="I97" s="123">
        <f>SUM(I91:I96)/6</f>
        <v>0.50674603174603183</v>
      </c>
      <c r="J97" s="124">
        <f t="shared" ref="J97:M97" si="23">SUM(J91:J96)/6</f>
        <v>0.16441798941798941</v>
      </c>
      <c r="K97" s="123">
        <f t="shared" si="23"/>
        <v>0.25542328042328044</v>
      </c>
      <c r="L97" s="124">
        <f t="shared" si="23"/>
        <v>0.15489417989417989</v>
      </c>
      <c r="M97" s="124">
        <f t="shared" si="23"/>
        <v>0.29775132275132271</v>
      </c>
    </row>
    <row r="98" spans="1:13" ht="6.75" customHeight="1" x14ac:dyDescent="0.25">
      <c r="A98" s="83"/>
      <c r="B98" s="84"/>
      <c r="C98" s="71"/>
      <c r="D98" s="71"/>
      <c r="E98" s="71"/>
      <c r="F98" s="71"/>
      <c r="G98" s="71"/>
      <c r="H98" s="69"/>
      <c r="I98" s="71"/>
      <c r="J98" s="71"/>
      <c r="K98" s="71"/>
      <c r="L98" s="71"/>
      <c r="M98" s="71"/>
    </row>
    <row r="99" spans="1:13" x14ac:dyDescent="0.25">
      <c r="A99" s="83"/>
      <c r="B99" s="84"/>
      <c r="C99" s="71"/>
      <c r="D99" s="71"/>
      <c r="E99" s="71"/>
      <c r="F99" s="71"/>
      <c r="G99" s="71"/>
      <c r="H99" s="69"/>
      <c r="I99" s="71"/>
      <c r="J99" s="71"/>
      <c r="K99" s="71"/>
      <c r="L99" s="71"/>
      <c r="M99" s="71"/>
    </row>
    <row r="100" spans="1:13" ht="12.75" customHeight="1" x14ac:dyDescent="0.25">
      <c r="A100" s="83"/>
      <c r="B100" s="84"/>
      <c r="C100" s="71"/>
      <c r="D100" s="71"/>
      <c r="E100" s="71"/>
      <c r="F100" s="71"/>
      <c r="G100" s="71"/>
      <c r="H100" s="69"/>
      <c r="I100" s="71"/>
      <c r="L100" s="85" t="s">
        <v>143</v>
      </c>
      <c r="M100" s="85"/>
    </row>
    <row r="101" spans="1:13" ht="34.5" customHeight="1" x14ac:dyDescent="0.25">
      <c r="A101" s="83"/>
      <c r="B101" s="84"/>
      <c r="C101" s="71"/>
      <c r="D101" s="71"/>
      <c r="E101" s="71"/>
      <c r="F101" s="71"/>
      <c r="G101" s="71"/>
      <c r="H101" s="69"/>
      <c r="I101" s="71"/>
      <c r="L101" s="85"/>
      <c r="M101" s="85"/>
    </row>
    <row r="102" spans="1:13" ht="34.5" customHeight="1" x14ac:dyDescent="0.25">
      <c r="A102" s="83"/>
      <c r="B102" s="84"/>
      <c r="C102" s="71"/>
      <c r="D102" s="71"/>
      <c r="E102" s="71"/>
      <c r="F102" s="71"/>
      <c r="G102" s="71"/>
      <c r="H102" s="69"/>
      <c r="I102" s="71"/>
      <c r="L102" s="86">
        <f>I97+K97</f>
        <v>0.76216931216931227</v>
      </c>
      <c r="M102" s="87"/>
    </row>
    <row r="103" spans="1:13" ht="34.5" customHeight="1" x14ac:dyDescent="0.25"/>
    <row r="104" spans="1:13" ht="34.5" customHeight="1" x14ac:dyDescent="0.25"/>
    <row r="105" spans="1:13" ht="34.5" customHeight="1" x14ac:dyDescent="0.25"/>
    <row r="106" spans="1:13" ht="34.5" customHeight="1" x14ac:dyDescent="0.25"/>
    <row r="107" spans="1:13" ht="34.5" customHeight="1" x14ac:dyDescent="0.25"/>
    <row r="108" spans="1:13" ht="34.5" customHeight="1" x14ac:dyDescent="0.25"/>
    <row r="109" spans="1:13" ht="34.5" customHeight="1" x14ac:dyDescent="0.25"/>
    <row r="110" spans="1:13" ht="34.5" customHeight="1" x14ac:dyDescent="0.25"/>
    <row r="111" spans="1:13" ht="34.5" customHeight="1" x14ac:dyDescent="0.25"/>
    <row r="112" spans="1:13" ht="38.25" customHeight="1" x14ac:dyDescent="0.25"/>
    <row r="113" ht="34.5" customHeight="1" x14ac:dyDescent="0.25"/>
  </sheetData>
  <mergeCells count="95">
    <mergeCell ref="B95:H95"/>
    <mergeCell ref="B96:H96"/>
    <mergeCell ref="B97:H97"/>
    <mergeCell ref="L100:M101"/>
    <mergeCell ref="L102:M102"/>
    <mergeCell ref="M89:M90"/>
    <mergeCell ref="B90:H90"/>
    <mergeCell ref="B91:H91"/>
    <mergeCell ref="B92:H92"/>
    <mergeCell ref="B93:H93"/>
    <mergeCell ref="B94:H94"/>
    <mergeCell ref="A89:A90"/>
    <mergeCell ref="B89:H89"/>
    <mergeCell ref="I89:I90"/>
    <mergeCell ref="J89:J90"/>
    <mergeCell ref="K89:K90"/>
    <mergeCell ref="L89:L90"/>
    <mergeCell ref="A77:A79"/>
    <mergeCell ref="B77:H77"/>
    <mergeCell ref="I77:M77"/>
    <mergeCell ref="A80:A87"/>
    <mergeCell ref="B80:H80"/>
    <mergeCell ref="I80:M80"/>
    <mergeCell ref="N70:Y70"/>
    <mergeCell ref="A71:A75"/>
    <mergeCell ref="B71:H71"/>
    <mergeCell ref="I71:M71"/>
    <mergeCell ref="N76:Y76"/>
    <mergeCell ref="N56:Y56"/>
    <mergeCell ref="A59:A66"/>
    <mergeCell ref="B59:H59"/>
    <mergeCell ref="I59:M59"/>
    <mergeCell ref="N68:Y68"/>
    <mergeCell ref="A46:A49"/>
    <mergeCell ref="B46:H46"/>
    <mergeCell ref="I46:M46"/>
    <mergeCell ref="A53:A55"/>
    <mergeCell ref="B53:H53"/>
    <mergeCell ref="I53:M53"/>
    <mergeCell ref="J34:J35"/>
    <mergeCell ref="K34:K35"/>
    <mergeCell ref="L34:L35"/>
    <mergeCell ref="N36:Y36"/>
    <mergeCell ref="N38:Y38"/>
    <mergeCell ref="A39:A43"/>
    <mergeCell ref="B39:H39"/>
    <mergeCell ref="I39:M39"/>
    <mergeCell ref="U33:U35"/>
    <mergeCell ref="V33:V35"/>
    <mergeCell ref="W33:W35"/>
    <mergeCell ref="X33:X35"/>
    <mergeCell ref="Y33:Y35"/>
    <mergeCell ref="C34:D34"/>
    <mergeCell ref="E34:E35"/>
    <mergeCell ref="F34:F35"/>
    <mergeCell ref="G34:H34"/>
    <mergeCell ref="I34:I35"/>
    <mergeCell ref="AB32:AB35"/>
    <mergeCell ref="AC32:AC35"/>
    <mergeCell ref="C33:I33"/>
    <mergeCell ref="N33:N35"/>
    <mergeCell ref="O33:O35"/>
    <mergeCell ref="P33:P35"/>
    <mergeCell ref="Q33:Q35"/>
    <mergeCell ref="R33:R35"/>
    <mergeCell ref="S33:S35"/>
    <mergeCell ref="T33:T35"/>
    <mergeCell ref="B28:G28"/>
    <mergeCell ref="B29:G29"/>
    <mergeCell ref="A31:AC31"/>
    <mergeCell ref="A32:A35"/>
    <mergeCell ref="B32:B35"/>
    <mergeCell ref="C32:I32"/>
    <mergeCell ref="J32:M33"/>
    <mergeCell ref="N32:Y32"/>
    <mergeCell ref="Z32:Z35"/>
    <mergeCell ref="AA32:AA35"/>
    <mergeCell ref="B24:G24"/>
    <mergeCell ref="Z24:AB24"/>
    <mergeCell ref="B25:G25"/>
    <mergeCell ref="Z25:AB25"/>
    <mergeCell ref="B26:G26"/>
    <mergeCell ref="B27:G27"/>
    <mergeCell ref="A19:G19"/>
    <mergeCell ref="B21:G21"/>
    <mergeCell ref="B22:G22"/>
    <mergeCell ref="Y22:AB22"/>
    <mergeCell ref="B23:G23"/>
    <mergeCell ref="Z23:AB23"/>
    <mergeCell ref="A1:A4"/>
    <mergeCell ref="B1:G4"/>
    <mergeCell ref="A10:G10"/>
    <mergeCell ref="A11:G15"/>
    <mergeCell ref="A16:G16"/>
    <mergeCell ref="A17:G18"/>
  </mergeCells>
  <conditionalFormatting sqref="E37 E40:E45 E47:E52 E54:E55 E57:E58 E60:E67 E69 E72:E75 E78:E79 E81:E87">
    <cfRule type="containsText" dxfId="16" priority="17" operator="containsText" text="X">
      <formula>NOT(ISERROR(SEARCH("X",E37)))</formula>
    </cfRule>
  </conditionalFormatting>
  <conditionalFormatting sqref="F37 F40:F45 F47:F52 F54:F55 F57:F58 F60:F67 F69 F72:F75 F78:F79 F81:F87">
    <cfRule type="containsText" dxfId="15" priority="16" operator="containsText" text="X">
      <formula>NOT(ISERROR(SEARCH("X",F37)))</formula>
    </cfRule>
  </conditionalFormatting>
  <conditionalFormatting sqref="AA37 AA69">
    <cfRule type="cellIs" dxfId="14" priority="13" stopIfTrue="1" operator="equal">
      <formula>2</formula>
    </cfRule>
    <cfRule type="cellIs" dxfId="13" priority="14" stopIfTrue="1" operator="equal">
      <formula>1</formula>
    </cfRule>
    <cfRule type="cellIs" dxfId="12" priority="15" stopIfTrue="1" operator="equal">
      <formula>0</formula>
    </cfRule>
  </conditionalFormatting>
  <conditionalFormatting sqref="AA39:AA55">
    <cfRule type="cellIs" dxfId="11" priority="10" stopIfTrue="1" operator="equal">
      <formula>2</formula>
    </cfRule>
    <cfRule type="cellIs" dxfId="10" priority="11" stopIfTrue="1" operator="equal">
      <formula>1</formula>
    </cfRule>
    <cfRule type="cellIs" dxfId="9" priority="12" stopIfTrue="1" operator="equal">
      <formula>0</formula>
    </cfRule>
  </conditionalFormatting>
  <conditionalFormatting sqref="AA57:AA67">
    <cfRule type="cellIs" dxfId="8" priority="7" stopIfTrue="1" operator="equal">
      <formula>2</formula>
    </cfRule>
    <cfRule type="cellIs" dxfId="7" priority="8" stopIfTrue="1" operator="equal">
      <formula>1</formula>
    </cfRule>
    <cfRule type="cellIs" dxfId="6" priority="9" stopIfTrue="1" operator="equal">
      <formula>0</formula>
    </cfRule>
  </conditionalFormatting>
  <conditionalFormatting sqref="AA71:AA75">
    <cfRule type="cellIs" dxfId="5" priority="4" stopIfTrue="1" operator="equal">
      <formula>2</formula>
    </cfRule>
    <cfRule type="cellIs" dxfId="4" priority="5" stopIfTrue="1" operator="equal">
      <formula>1</formula>
    </cfRule>
    <cfRule type="cellIs" dxfId="3" priority="6" stopIfTrue="1" operator="equal">
      <formula>0</formula>
    </cfRule>
  </conditionalFormatting>
  <conditionalFormatting sqref="AA77:AA87">
    <cfRule type="cellIs" dxfId="2" priority="1" stopIfTrue="1" operator="equal">
      <formula>2</formula>
    </cfRule>
    <cfRule type="cellIs" dxfId="1" priority="2" stopIfTrue="1" operator="equal">
      <formula>1</formula>
    </cfRule>
    <cfRule type="cellIs" dxfId="0" priority="3" stopIfTrue="1" operator="equal">
      <formula>0</formula>
    </cfRule>
  </conditionalFormatting>
  <dataValidations count="1">
    <dataValidation type="list" allowBlank="1" showInputMessage="1" showErrorMessage="1" sqref="C70:C76 C43:C44 C46:C56 C67:C68 C36:C41 C61:C64 C30:C34" xr:uid="{7AC3BB00-7D49-430E-A9CC-D91345B639E6}">
      <formula1>"Cumplimiento Total, Cumplimiento Parcial,Cumplimiento Nulo,N/A"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 Recursos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Auditool</dc:creator>
  <cp:lastModifiedBy>Auditool</cp:lastModifiedBy>
  <dcterms:created xsi:type="dcterms:W3CDTF">2023-06-17T00:38:14Z</dcterms:created>
  <dcterms:modified xsi:type="dcterms:W3CDTF">2023-06-17T00:42:45Z</dcterms:modified>
</cp:coreProperties>
</file>